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DieseArbeitsmappe" defaultThemeVersion="124226"/>
  <xr:revisionPtr revIDLastSave="318" documentId="13_ncr:1_{00CC24CF-C630-43D9-BBD5-E047527C07CB}" xr6:coauthVersionLast="47" xr6:coauthVersionMax="47" xr10:uidLastSave="{500143D5-AC32-4C37-8FCD-30F833F6D2A9}"/>
  <bookViews>
    <workbookView xWindow="-90" yWindow="-90" windowWidth="19380" windowHeight="11460" firstSheet="1" activeTab="2" xr2:uid="{F7B8EE3A-4C9E-4B3E-8BAF-EEA80CF7919D}"/>
  </bookViews>
  <sheets>
    <sheet name="Introduction" sheetId="5" r:id="rId1"/>
    <sheet name="Annual Performance Report" sheetId="48" r:id="rId2"/>
    <sheet name="Jan" sheetId="50" r:id="rId3"/>
    <sheet name="Feb" sheetId="54" r:id="rId4"/>
    <sheet name="Mar" sheetId="55" r:id="rId5"/>
    <sheet name="Apr" sheetId="56" r:id="rId6"/>
    <sheet name="May" sheetId="57" r:id="rId7"/>
    <sheet name="Jun" sheetId="58" r:id="rId8"/>
    <sheet name="Jul" sheetId="59" r:id="rId9"/>
    <sheet name="Aug" sheetId="60" r:id="rId10"/>
    <sheet name="Sep" sheetId="61" r:id="rId11"/>
    <sheet name="Oct" sheetId="62" r:id="rId12"/>
    <sheet name="Nov" sheetId="63" r:id="rId13"/>
    <sheet name="Dec" sheetId="64" r:id="rId14"/>
    <sheet name="Complaint evaluation guide" sheetId="53" r:id="rId15"/>
    <sheet name="KPI example" sheetId="49" r:id="rId16"/>
  </sheets>
  <externalReferences>
    <externalReference r:id="rId17"/>
    <externalReference r:id="rId18"/>
    <externalReference r:id="rId19"/>
  </externalReferences>
  <definedNames>
    <definedName name="__KPI1" localSheetId="1">'[1]Data-Table'!#REF!</definedName>
    <definedName name="__KPI1" localSheetId="5">'[2]Data-Table'!#REF!</definedName>
    <definedName name="__KPI1" localSheetId="9">'[2]Data-Table'!#REF!</definedName>
    <definedName name="__KPI1" localSheetId="13">'[2]Data-Table'!#REF!</definedName>
    <definedName name="__KPI1" localSheetId="3">'[2]Data-Table'!#REF!</definedName>
    <definedName name="__KPI1" localSheetId="0">'[2]Data-Table'!#REF!</definedName>
    <definedName name="__KPI1" localSheetId="2">'[2]Data-Table'!#REF!</definedName>
    <definedName name="__KPI1" localSheetId="8">'[2]Data-Table'!#REF!</definedName>
    <definedName name="__KPI1" localSheetId="7">'[2]Data-Table'!#REF!</definedName>
    <definedName name="__KPI1" localSheetId="15">'[1]Data-Table'!#REF!</definedName>
    <definedName name="__KPI1" localSheetId="4">'[2]Data-Table'!#REF!</definedName>
    <definedName name="__KPI1" localSheetId="6">'[2]Data-Table'!#REF!</definedName>
    <definedName name="__KPI1" localSheetId="12">'[2]Data-Table'!#REF!</definedName>
    <definedName name="__KPI1" localSheetId="11">'[2]Data-Table'!#REF!</definedName>
    <definedName name="__KPI1" localSheetId="10">'[2]Data-Table'!#REF!</definedName>
    <definedName name="__KPI1">'[2]Data-Table'!#REF!</definedName>
    <definedName name="_KPI1" localSheetId="1">#REF!</definedName>
    <definedName name="_KPI1" localSheetId="5">#REF!</definedName>
    <definedName name="_KPI1" localSheetId="9">#REF!</definedName>
    <definedName name="_KPI1" localSheetId="13">#REF!</definedName>
    <definedName name="_KPI1" localSheetId="3">#REF!</definedName>
    <definedName name="_KPI1" localSheetId="0">#REF!</definedName>
    <definedName name="_KPI1" localSheetId="2">#REF!</definedName>
    <definedName name="_KPI1" localSheetId="8">#REF!</definedName>
    <definedName name="_KPI1" localSheetId="7">#REF!</definedName>
    <definedName name="_KPI1" localSheetId="15">#REF!</definedName>
    <definedName name="_KPI1" localSheetId="4">#REF!</definedName>
    <definedName name="_KPI1" localSheetId="6">#REF!</definedName>
    <definedName name="_KPI1" localSheetId="12">#REF!</definedName>
    <definedName name="_KPI1" localSheetId="11">#REF!</definedName>
    <definedName name="_KPI1" localSheetId="10">#REF!</definedName>
    <definedName name="_KPI1">#REF!</definedName>
    <definedName name="_KPI3" localSheetId="1">#REF!</definedName>
    <definedName name="_KPI3" localSheetId="5">#REF!</definedName>
    <definedName name="_KPI3" localSheetId="9">#REF!</definedName>
    <definedName name="_KPI3" localSheetId="13">#REF!</definedName>
    <definedName name="_KPI3" localSheetId="3">#REF!</definedName>
    <definedName name="_KPI3" localSheetId="0">#REF!</definedName>
    <definedName name="_KPI3" localSheetId="2">#REF!</definedName>
    <definedName name="_KPI3" localSheetId="8">#REF!</definedName>
    <definedName name="_KPI3" localSheetId="7">#REF!</definedName>
    <definedName name="_KPI3" localSheetId="15">#REF!</definedName>
    <definedName name="_KPI3" localSheetId="4">#REF!</definedName>
    <definedName name="_KPI3" localSheetId="6">#REF!</definedName>
    <definedName name="_KPI3" localSheetId="12">#REF!</definedName>
    <definedName name="_KPI3" localSheetId="11">#REF!</definedName>
    <definedName name="_KPI3" localSheetId="10">#REF!</definedName>
    <definedName name="_KPI3">#REF!</definedName>
    <definedName name="Availability" localSheetId="1">#REF!</definedName>
    <definedName name="Availability" localSheetId="5">Apr!#REF!</definedName>
    <definedName name="Availability" localSheetId="9">Aug!#REF!</definedName>
    <definedName name="Availability" localSheetId="13">Dec!#REF!</definedName>
    <definedName name="Availability" localSheetId="3">Feb!#REF!</definedName>
    <definedName name="Availability" localSheetId="0">#REF!</definedName>
    <definedName name="Availability" localSheetId="2">Jan!#REF!</definedName>
    <definedName name="Availability" localSheetId="8">Jul!#REF!</definedName>
    <definedName name="Availability" localSheetId="7">Jun!#REF!</definedName>
    <definedName name="Availability" localSheetId="15">#REF!</definedName>
    <definedName name="Availability" localSheetId="4">Mar!#REF!</definedName>
    <definedName name="Availability" localSheetId="6">May!#REF!</definedName>
    <definedName name="Availability" localSheetId="12">Nov!#REF!</definedName>
    <definedName name="Availability" localSheetId="11">Oct!#REF!</definedName>
    <definedName name="Availability" localSheetId="10">Sep!#REF!</definedName>
    <definedName name="Availability">#REF!</definedName>
    <definedName name="Distribution" localSheetId="1">#REF!</definedName>
    <definedName name="Distribution" localSheetId="5">Apr!#REF!</definedName>
    <definedName name="Distribution" localSheetId="9">Aug!#REF!</definedName>
    <definedName name="Distribution" localSheetId="13">Dec!#REF!</definedName>
    <definedName name="Distribution" localSheetId="3">Feb!#REF!</definedName>
    <definedName name="Distribution" localSheetId="0">#REF!</definedName>
    <definedName name="Distribution" localSheetId="2">Jan!#REF!</definedName>
    <definedName name="Distribution" localSheetId="8">Jul!#REF!</definedName>
    <definedName name="Distribution" localSheetId="7">Jun!#REF!</definedName>
    <definedName name="Distribution" localSheetId="15">#REF!</definedName>
    <definedName name="Distribution" localSheetId="4">Mar!#REF!</definedName>
    <definedName name="Distribution" localSheetId="6">May!#REF!</definedName>
    <definedName name="Distribution" localSheetId="12">Nov!#REF!</definedName>
    <definedName name="Distribution" localSheetId="11">Oct!#REF!</definedName>
    <definedName name="Distribution" localSheetId="10">Sep!#REF!</definedName>
    <definedName name="Distribution">#REF!</definedName>
    <definedName name="_xlnm.Print_Area" localSheetId="5">Apr!$A$1:$AD$23</definedName>
    <definedName name="_xlnm.Print_Area" localSheetId="9">Aug!$A$1:$AD$23</definedName>
    <definedName name="_xlnm.Print_Area" localSheetId="13">Dec!$A$1:$AD$23</definedName>
    <definedName name="_xlnm.Print_Area" localSheetId="3">Feb!$A$1:$AD$23</definedName>
    <definedName name="_xlnm.Print_Area" localSheetId="2">Jan!$A$1:$AD$23</definedName>
    <definedName name="_xlnm.Print_Area" localSheetId="8">Jul!$A$1:$AD$23</definedName>
    <definedName name="_xlnm.Print_Area" localSheetId="7">Jun!$A$1:$AD$23</definedName>
    <definedName name="_xlnm.Print_Area" localSheetId="4">Mar!$A$1:$AD$23</definedName>
    <definedName name="_xlnm.Print_Area" localSheetId="6">May!$A$1:$AD$23</definedName>
    <definedName name="_xlnm.Print_Area" localSheetId="12">Nov!$A$1:$AD$23</definedName>
    <definedName name="_xlnm.Print_Area" localSheetId="11">Oct!$A$1:$AD$23</definedName>
    <definedName name="_xlnm.Print_Area" localSheetId="10">Sep!$A$1:$AD$23</definedName>
    <definedName name="EXAMPLES" localSheetId="1">#REF!</definedName>
    <definedName name="EXAMPLES" localSheetId="5">#REF!</definedName>
    <definedName name="EXAMPLES" localSheetId="9">#REF!</definedName>
    <definedName name="EXAMPLES" localSheetId="13">#REF!</definedName>
    <definedName name="EXAMPLES" localSheetId="3">#REF!</definedName>
    <definedName name="EXAMPLES" localSheetId="0">#REF!</definedName>
    <definedName name="EXAMPLES" localSheetId="2">#REF!</definedName>
    <definedName name="EXAMPLES" localSheetId="8">#REF!</definedName>
    <definedName name="EXAMPLES" localSheetId="7">#REF!</definedName>
    <definedName name="EXAMPLES" localSheetId="15">#REF!</definedName>
    <definedName name="EXAMPLES" localSheetId="4">#REF!</definedName>
    <definedName name="EXAMPLES" localSheetId="6">#REF!</definedName>
    <definedName name="EXAMPLES" localSheetId="12">#REF!</definedName>
    <definedName name="EXAMPLES" localSheetId="11">#REF!</definedName>
    <definedName name="EXAMPLES" localSheetId="10">#REF!</definedName>
    <definedName name="EXAMPLES">#REF!</definedName>
    <definedName name="f" localSheetId="5">#REF!</definedName>
    <definedName name="f" localSheetId="9">#REF!</definedName>
    <definedName name="f" localSheetId="13">#REF!</definedName>
    <definedName name="f" localSheetId="3">#REF!</definedName>
    <definedName name="f" localSheetId="2">#REF!</definedName>
    <definedName name="f" localSheetId="8">#REF!</definedName>
    <definedName name="f" localSheetId="7">#REF!</definedName>
    <definedName name="f" localSheetId="4">#REF!</definedName>
    <definedName name="f" localSheetId="6">#REF!</definedName>
    <definedName name="f" localSheetId="12">#REF!</definedName>
    <definedName name="f" localSheetId="11">#REF!</definedName>
    <definedName name="f" localSheetId="10">#REF!</definedName>
    <definedName name="f">#REF!</definedName>
    <definedName name="ff" localSheetId="5">#REF!</definedName>
    <definedName name="ff" localSheetId="9">#REF!</definedName>
    <definedName name="ff" localSheetId="13">#REF!</definedName>
    <definedName name="ff" localSheetId="3">#REF!</definedName>
    <definedName name="ff" localSheetId="2">#REF!</definedName>
    <definedName name="ff" localSheetId="8">#REF!</definedName>
    <definedName name="ff" localSheetId="7">#REF!</definedName>
    <definedName name="ff" localSheetId="4">#REF!</definedName>
    <definedName name="ff" localSheetId="6">#REF!</definedName>
    <definedName name="ff" localSheetId="12">#REF!</definedName>
    <definedName name="ff" localSheetId="11">#REF!</definedName>
    <definedName name="ff" localSheetId="10">#REF!</definedName>
    <definedName name="ff">#REF!</definedName>
    <definedName name="Fire" localSheetId="1">#REF!</definedName>
    <definedName name="Fire" localSheetId="5">Apr!#REF!</definedName>
    <definedName name="Fire" localSheetId="9">Aug!#REF!</definedName>
    <definedName name="Fire" localSheetId="13">Dec!#REF!</definedName>
    <definedName name="Fire" localSheetId="3">Feb!#REF!</definedName>
    <definedName name="Fire" localSheetId="0">#REF!</definedName>
    <definedName name="Fire" localSheetId="2">Jan!#REF!</definedName>
    <definedName name="Fire" localSheetId="8">Jul!#REF!</definedName>
    <definedName name="Fire" localSheetId="7">Jun!#REF!</definedName>
    <definedName name="Fire" localSheetId="15">#REF!</definedName>
    <definedName name="Fire" localSheetId="4">Mar!#REF!</definedName>
    <definedName name="Fire" localSheetId="6">May!#REF!</definedName>
    <definedName name="Fire" localSheetId="12">Nov!#REF!</definedName>
    <definedName name="Fire" localSheetId="11">Oct!#REF!</definedName>
    <definedName name="Fire" localSheetId="10">Sep!#REF!</definedName>
    <definedName name="Fire">#REF!</definedName>
    <definedName name="hä" localSheetId="1">'[1]Data-Table'!#REF!</definedName>
    <definedName name="hä" localSheetId="5">'[2]Data-Table'!#REF!</definedName>
    <definedName name="hä" localSheetId="9">'[2]Data-Table'!#REF!</definedName>
    <definedName name="hä" localSheetId="13">'[2]Data-Table'!#REF!</definedName>
    <definedName name="hä" localSheetId="3">'[2]Data-Table'!#REF!</definedName>
    <definedName name="hä" localSheetId="2">'[2]Data-Table'!#REF!</definedName>
    <definedName name="hä" localSheetId="8">'[2]Data-Table'!#REF!</definedName>
    <definedName name="hä" localSheetId="7">'[2]Data-Table'!#REF!</definedName>
    <definedName name="hä" localSheetId="15">'[1]Data-Table'!#REF!</definedName>
    <definedName name="hä" localSheetId="4">'[2]Data-Table'!#REF!</definedName>
    <definedName name="hä" localSheetId="6">'[2]Data-Table'!#REF!</definedName>
    <definedName name="hä" localSheetId="12">'[2]Data-Table'!#REF!</definedName>
    <definedName name="hä" localSheetId="11">'[2]Data-Table'!#REF!</definedName>
    <definedName name="hä" localSheetId="10">'[2]Data-Table'!#REF!</definedName>
    <definedName name="hä">'[2]Data-Table'!#REF!</definedName>
    <definedName name="Heat" localSheetId="1">#REF!</definedName>
    <definedName name="Heat" localSheetId="5">Apr!#REF!</definedName>
    <definedName name="Heat" localSheetId="9">Aug!#REF!</definedName>
    <definedName name="Heat" localSheetId="13">Dec!#REF!</definedName>
    <definedName name="Heat" localSheetId="3">Feb!#REF!</definedName>
    <definedName name="Heat" localSheetId="0">#REF!</definedName>
    <definedName name="Heat" localSheetId="2">Jan!#REF!</definedName>
    <definedName name="Heat" localSheetId="8">Jul!#REF!</definedName>
    <definedName name="Heat" localSheetId="7">Jun!#REF!</definedName>
    <definedName name="Heat" localSheetId="15">#REF!</definedName>
    <definedName name="Heat" localSheetId="4">Mar!#REF!</definedName>
    <definedName name="Heat" localSheetId="6">May!#REF!</definedName>
    <definedName name="Heat" localSheetId="12">Nov!#REF!</definedName>
    <definedName name="Heat" localSheetId="11">Oct!#REF!</definedName>
    <definedName name="Heat" localSheetId="10">Sep!#REF!</definedName>
    <definedName name="Heat">#REF!</definedName>
    <definedName name="hh" localSheetId="5">#REF!</definedName>
    <definedName name="hh" localSheetId="9">#REF!</definedName>
    <definedName name="hh" localSheetId="13">#REF!</definedName>
    <definedName name="hh" localSheetId="3">#REF!</definedName>
    <definedName name="hh" localSheetId="2">#REF!</definedName>
    <definedName name="hh" localSheetId="8">#REF!</definedName>
    <definedName name="hh" localSheetId="7">#REF!</definedName>
    <definedName name="hh" localSheetId="4">#REF!</definedName>
    <definedName name="hh" localSheetId="6">#REF!</definedName>
    <definedName name="hh" localSheetId="12">#REF!</definedName>
    <definedName name="hh" localSheetId="11">#REF!</definedName>
    <definedName name="hh" localSheetId="10">#REF!</definedName>
    <definedName name="hh">#REF!</definedName>
    <definedName name="Jan" localSheetId="5">#REF!</definedName>
    <definedName name="Jan" localSheetId="9">#REF!</definedName>
    <definedName name="Jan" localSheetId="13">#REF!</definedName>
    <definedName name="Jan" localSheetId="3">#REF!</definedName>
    <definedName name="Jan" localSheetId="2">#REF!</definedName>
    <definedName name="Jan" localSheetId="8">#REF!</definedName>
    <definedName name="Jan" localSheetId="7">#REF!</definedName>
    <definedName name="Jan" localSheetId="4">#REF!</definedName>
    <definedName name="Jan" localSheetId="6">#REF!</definedName>
    <definedName name="Jan" localSheetId="12">#REF!</definedName>
    <definedName name="Jan" localSheetId="11">#REF!</definedName>
    <definedName name="Jan" localSheetId="10">#REF!</definedName>
    <definedName name="Jan">#REF!</definedName>
    <definedName name="KPI" localSheetId="1">#REF!</definedName>
    <definedName name="KPI" localSheetId="5">#REF!</definedName>
    <definedName name="KPI" localSheetId="9">#REF!</definedName>
    <definedName name="KPI" localSheetId="13">#REF!</definedName>
    <definedName name="KPI" localSheetId="3">#REF!</definedName>
    <definedName name="KPI" localSheetId="0">#REF!</definedName>
    <definedName name="KPI" localSheetId="2">#REF!</definedName>
    <definedName name="KPI" localSheetId="8">#REF!</definedName>
    <definedName name="KPI" localSheetId="7">#REF!</definedName>
    <definedName name="KPI" localSheetId="15">#REF!</definedName>
    <definedName name="KPI" localSheetId="4">#REF!</definedName>
    <definedName name="KPI" localSheetId="6">#REF!</definedName>
    <definedName name="KPI" localSheetId="12">#REF!</definedName>
    <definedName name="KPI" localSheetId="11">#REF!</definedName>
    <definedName name="KPI" localSheetId="10">#REF!</definedName>
    <definedName name="KPI">#REF!</definedName>
    <definedName name="KPI´s" localSheetId="1">#REF!</definedName>
    <definedName name="KPI´s" localSheetId="5">#REF!</definedName>
    <definedName name="KPI´s" localSheetId="9">#REF!</definedName>
    <definedName name="KPI´s" localSheetId="13">#REF!</definedName>
    <definedName name="KPI´s" localSheetId="3">#REF!</definedName>
    <definedName name="KPI´s" localSheetId="0">#REF!</definedName>
    <definedName name="KPI´s" localSheetId="2">#REF!</definedName>
    <definedName name="KPI´s" localSheetId="8">#REF!</definedName>
    <definedName name="KPI´s" localSheetId="7">#REF!</definedName>
    <definedName name="KPI´s" localSheetId="15">#REF!</definedName>
    <definedName name="KPI´s" localSheetId="4">#REF!</definedName>
    <definedName name="KPI´s" localSheetId="6">#REF!</definedName>
    <definedName name="KPI´s" localSheetId="12">#REF!</definedName>
    <definedName name="KPI´s" localSheetId="11">#REF!</definedName>
    <definedName name="KPI´s" localSheetId="10">#REF!</definedName>
    <definedName name="KPI´s">#REF!</definedName>
    <definedName name="KPIS" localSheetId="1">#REF!</definedName>
    <definedName name="KPIS" localSheetId="5">#REF!</definedName>
    <definedName name="KPIS" localSheetId="9">#REF!</definedName>
    <definedName name="KPIS" localSheetId="13">#REF!</definedName>
    <definedName name="KPIS" localSheetId="3">#REF!</definedName>
    <definedName name="KPIS" localSheetId="0">#REF!</definedName>
    <definedName name="KPIS" localSheetId="2">#REF!</definedName>
    <definedName name="KPIS" localSheetId="8">#REF!</definedName>
    <definedName name="KPIS" localSheetId="7">#REF!</definedName>
    <definedName name="KPIS" localSheetId="15">#REF!</definedName>
    <definedName name="KPIS" localSheetId="4">#REF!</definedName>
    <definedName name="KPIS" localSheetId="6">#REF!</definedName>
    <definedName name="KPIS" localSheetId="12">#REF!</definedName>
    <definedName name="KPIS" localSheetId="11">#REF!</definedName>
    <definedName name="KPIS" localSheetId="10">#REF!</definedName>
    <definedName name="KPIS">#REF!</definedName>
    <definedName name="Monitoring" localSheetId="1">#REF!</definedName>
    <definedName name="Monitoring" localSheetId="5">Apr!#REF!</definedName>
    <definedName name="Monitoring" localSheetId="9">Aug!#REF!</definedName>
    <definedName name="Monitoring" localSheetId="13">Dec!#REF!</definedName>
    <definedName name="Monitoring" localSheetId="3">Feb!#REF!</definedName>
    <definedName name="Monitoring" localSheetId="0">#REF!</definedName>
    <definedName name="Monitoring" localSheetId="2">Jan!#REF!</definedName>
    <definedName name="Monitoring" localSheetId="8">Jul!#REF!</definedName>
    <definedName name="Monitoring" localSheetId="7">Jun!#REF!</definedName>
    <definedName name="Monitoring" localSheetId="15">#REF!</definedName>
    <definedName name="Monitoring" localSheetId="4">Mar!#REF!</definedName>
    <definedName name="Monitoring" localSheetId="6">May!#REF!</definedName>
    <definedName name="Monitoring" localSheetId="12">Nov!#REF!</definedName>
    <definedName name="Monitoring" localSheetId="11">Oct!#REF!</definedName>
    <definedName name="Monitoring" localSheetId="10">Sep!#REF!</definedName>
    <definedName name="Monitoring">#REF!</definedName>
    <definedName name="Percentage_steps_evaluated">[3]Sheet1!$B$11:$B$15</definedName>
    <definedName name="Pillar" localSheetId="1">#REF!</definedName>
    <definedName name="Pillar" localSheetId="5">#REF!</definedName>
    <definedName name="Pillar" localSheetId="9">#REF!</definedName>
    <definedName name="Pillar" localSheetId="13">#REF!</definedName>
    <definedName name="Pillar" localSheetId="3">#REF!</definedName>
    <definedName name="Pillar" localSheetId="0">#REF!</definedName>
    <definedName name="Pillar" localSheetId="2">#REF!</definedName>
    <definedName name="Pillar" localSheetId="8">#REF!</definedName>
    <definedName name="Pillar" localSheetId="7">#REF!</definedName>
    <definedName name="Pillar" localSheetId="15">#REF!</definedName>
    <definedName name="Pillar" localSheetId="4">#REF!</definedName>
    <definedName name="Pillar" localSheetId="6">#REF!</definedName>
    <definedName name="Pillar" localSheetId="12">#REF!</definedName>
    <definedName name="Pillar" localSheetId="11">#REF!</definedName>
    <definedName name="Pillar" localSheetId="10">#REF!</definedName>
    <definedName name="Pillar">#REF!</definedName>
    <definedName name="Pillars" localSheetId="1">#REF!</definedName>
    <definedName name="Pillars" localSheetId="5">#REF!</definedName>
    <definedName name="Pillars" localSheetId="9">#REF!</definedName>
    <definedName name="Pillars" localSheetId="13">#REF!</definedName>
    <definedName name="Pillars" localSheetId="3">#REF!</definedName>
    <definedName name="Pillars" localSheetId="0">#REF!</definedName>
    <definedName name="Pillars" localSheetId="2">#REF!</definedName>
    <definedName name="Pillars" localSheetId="8">#REF!</definedName>
    <definedName name="Pillars" localSheetId="7">#REF!</definedName>
    <definedName name="Pillars" localSheetId="15">#REF!</definedName>
    <definedName name="Pillars" localSheetId="4">#REF!</definedName>
    <definedName name="Pillars" localSheetId="6">#REF!</definedName>
    <definedName name="Pillars" localSheetId="12">#REF!</definedName>
    <definedName name="Pillars" localSheetId="11">#REF!</definedName>
    <definedName name="Pillars" localSheetId="10">#REF!</definedName>
    <definedName name="Pillars">#REF!</definedName>
    <definedName name="Pillars2" localSheetId="1">#REF!</definedName>
    <definedName name="Pillars2" localSheetId="5">#REF!</definedName>
    <definedName name="Pillars2" localSheetId="9">#REF!</definedName>
    <definedName name="Pillars2" localSheetId="13">#REF!</definedName>
    <definedName name="Pillars2" localSheetId="3">#REF!</definedName>
    <definedName name="Pillars2" localSheetId="0">#REF!</definedName>
    <definedName name="Pillars2" localSheetId="2">#REF!</definedName>
    <definedName name="Pillars2" localSheetId="8">#REF!</definedName>
    <definedName name="Pillars2" localSheetId="7">#REF!</definedName>
    <definedName name="Pillars2" localSheetId="15">#REF!</definedName>
    <definedName name="Pillars2" localSheetId="4">#REF!</definedName>
    <definedName name="Pillars2" localSheetId="6">#REF!</definedName>
    <definedName name="Pillars2" localSheetId="12">#REF!</definedName>
    <definedName name="Pillars2" localSheetId="11">#REF!</definedName>
    <definedName name="Pillars2" localSheetId="10">#REF!</definedName>
    <definedName name="Pillars2">#REF!</definedName>
    <definedName name="Pillars3" localSheetId="1">#REF!</definedName>
    <definedName name="Pillars3" localSheetId="5">#REF!</definedName>
    <definedName name="Pillars3" localSheetId="9">#REF!</definedName>
    <definedName name="Pillars3" localSheetId="13">#REF!</definedName>
    <definedName name="Pillars3" localSheetId="3">#REF!</definedName>
    <definedName name="Pillars3" localSheetId="0">#REF!</definedName>
    <definedName name="Pillars3" localSheetId="2">#REF!</definedName>
    <definedName name="Pillars3" localSheetId="8">#REF!</definedName>
    <definedName name="Pillars3" localSheetId="7">#REF!</definedName>
    <definedName name="Pillars3" localSheetId="15">#REF!</definedName>
    <definedName name="Pillars3" localSheetId="4">#REF!</definedName>
    <definedName name="Pillars3" localSheetId="6">#REF!</definedName>
    <definedName name="Pillars3" localSheetId="12">#REF!</definedName>
    <definedName name="Pillars3" localSheetId="11">#REF!</definedName>
    <definedName name="Pillars3" localSheetId="10">#REF!</definedName>
    <definedName name="Pillars3">#REF!</definedName>
    <definedName name="Power" localSheetId="1">#REF!</definedName>
    <definedName name="Power" localSheetId="5">Apr!#REF!</definedName>
    <definedName name="Power" localSheetId="9">Aug!#REF!</definedName>
    <definedName name="Power" localSheetId="13">Dec!#REF!</definedName>
    <definedName name="Power" localSheetId="3">Feb!#REF!</definedName>
    <definedName name="Power" localSheetId="0">#REF!</definedName>
    <definedName name="Power" localSheetId="2">Jan!#REF!</definedName>
    <definedName name="Power" localSheetId="8">Jul!#REF!</definedName>
    <definedName name="Power" localSheetId="7">Jun!#REF!</definedName>
    <definedName name="Power" localSheetId="15">#REF!</definedName>
    <definedName name="Power" localSheetId="4">Mar!#REF!</definedName>
    <definedName name="Power" localSheetId="6">May!#REF!</definedName>
    <definedName name="Power" localSheetId="12">Nov!#REF!</definedName>
    <definedName name="Power" localSheetId="11">Oct!#REF!</definedName>
    <definedName name="Power" localSheetId="10">Sep!#REF!</definedName>
    <definedName name="Power">#REF!</definedName>
    <definedName name="Protection" localSheetId="1">#REF!</definedName>
    <definedName name="Protection" localSheetId="5">Apr!#REF!</definedName>
    <definedName name="Protection" localSheetId="9">Aug!#REF!</definedName>
    <definedName name="Protection" localSheetId="13">Dec!#REF!</definedName>
    <definedName name="Protection" localSheetId="3">Feb!#REF!</definedName>
    <definedName name="Protection" localSheetId="0">#REF!</definedName>
    <definedName name="Protection" localSheetId="2">Jan!#REF!</definedName>
    <definedName name="Protection" localSheetId="8">Jul!#REF!</definedName>
    <definedName name="Protection" localSheetId="7">Jun!#REF!</definedName>
    <definedName name="Protection" localSheetId="15">#REF!</definedName>
    <definedName name="Protection" localSheetId="4">Mar!#REF!</definedName>
    <definedName name="Protection" localSheetId="6">May!#REF!</definedName>
    <definedName name="Protection" localSheetId="12">Nov!#REF!</definedName>
    <definedName name="Protection" localSheetId="11">Oct!#REF!</definedName>
    <definedName name="Protection" localSheetId="10">Sep!#REF!</definedName>
    <definedName name="Protection">#REF!</definedName>
    <definedName name="REFERENCE" localSheetId="1">#REF!</definedName>
    <definedName name="REFERENCE" localSheetId="5">#REF!</definedName>
    <definedName name="REFERENCE" localSheetId="9">#REF!</definedName>
    <definedName name="REFERENCE" localSheetId="13">#REF!</definedName>
    <definedName name="REFERENCE" localSheetId="3">#REF!</definedName>
    <definedName name="REFERENCE" localSheetId="0">#REF!</definedName>
    <definedName name="REFERENCE" localSheetId="2">#REF!</definedName>
    <definedName name="REFERENCE" localSheetId="8">#REF!</definedName>
    <definedName name="REFERENCE" localSheetId="7">#REF!</definedName>
    <definedName name="REFERENCE" localSheetId="15">#REF!</definedName>
    <definedName name="REFERENCE" localSheetId="4">#REF!</definedName>
    <definedName name="REFERENCE" localSheetId="6">#REF!</definedName>
    <definedName name="REFERENCE" localSheetId="12">#REF!</definedName>
    <definedName name="REFERENCE" localSheetId="11">#REF!</definedName>
    <definedName name="REFERENCE" localSheetId="10">#REF!</definedName>
    <definedName name="REFERENCE">#REF!</definedName>
    <definedName name="Rep." localSheetId="1">#REF!</definedName>
    <definedName name="Rep." localSheetId="5">#REF!</definedName>
    <definedName name="Rep." localSheetId="9">#REF!</definedName>
    <definedName name="Rep." localSheetId="13">#REF!</definedName>
    <definedName name="Rep." localSheetId="3">#REF!</definedName>
    <definedName name="Rep." localSheetId="0">#REF!</definedName>
    <definedName name="Rep." localSheetId="2">#REF!</definedName>
    <definedName name="Rep." localSheetId="8">#REF!</definedName>
    <definedName name="Rep." localSheetId="7">#REF!</definedName>
    <definedName name="Rep." localSheetId="15">#REF!</definedName>
    <definedName name="Rep." localSheetId="4">#REF!</definedName>
    <definedName name="Rep." localSheetId="6">#REF!</definedName>
    <definedName name="Rep." localSheetId="12">#REF!</definedName>
    <definedName name="Rep." localSheetId="11">#REF!</definedName>
    <definedName name="Rep." localSheetId="10">#REF!</definedName>
    <definedName name="Rep.">#REF!</definedName>
    <definedName name="Repetition" localSheetId="1">#REF!</definedName>
    <definedName name="Repetition" localSheetId="5">#REF!</definedName>
    <definedName name="Repetition" localSheetId="9">#REF!</definedName>
    <definedName name="Repetition" localSheetId="13">#REF!</definedName>
    <definedName name="Repetition" localSheetId="3">#REF!</definedName>
    <definedName name="Repetition" localSheetId="0">#REF!</definedName>
    <definedName name="Repetition" localSheetId="2">#REF!</definedName>
    <definedName name="Repetition" localSheetId="8">#REF!</definedName>
    <definedName name="Repetition" localSheetId="7">#REF!</definedName>
    <definedName name="Repetition" localSheetId="15">#REF!</definedName>
    <definedName name="Repetition" localSheetId="4">#REF!</definedName>
    <definedName name="Repetition" localSheetId="6">#REF!</definedName>
    <definedName name="Repetition" localSheetId="12">#REF!</definedName>
    <definedName name="Repetition" localSheetId="11">#REF!</definedName>
    <definedName name="Repetition" localSheetId="10">#REF!</definedName>
    <definedName name="Repetition">#REF!</definedName>
    <definedName name="Security" localSheetId="1">#REF!</definedName>
    <definedName name="Security" localSheetId="5">Apr!#REF!</definedName>
    <definedName name="Security" localSheetId="9">Aug!#REF!</definedName>
    <definedName name="Security" localSheetId="13">Dec!#REF!</definedName>
    <definedName name="Security" localSheetId="3">Feb!#REF!</definedName>
    <definedName name="Security" localSheetId="0">#REF!</definedName>
    <definedName name="Security" localSheetId="2">Jan!#REF!</definedName>
    <definedName name="Security" localSheetId="8">Jul!#REF!</definedName>
    <definedName name="Security" localSheetId="7">Jun!#REF!</definedName>
    <definedName name="Security" localSheetId="15">#REF!</definedName>
    <definedName name="Security" localSheetId="4">Mar!#REF!</definedName>
    <definedName name="Security" localSheetId="6">May!#REF!</definedName>
    <definedName name="Security" localSheetId="12">Nov!#REF!</definedName>
    <definedName name="Security" localSheetId="11">Oct!#REF!</definedName>
    <definedName name="Security" localSheetId="10">Sep!#REF!</definedName>
    <definedName name="Security">#REF!</definedName>
    <definedName name="SERVICECATEGORY" localSheetId="1">#REF!</definedName>
    <definedName name="SERVICECATEGORY" localSheetId="5">#REF!</definedName>
    <definedName name="SERVICECATEGORY" localSheetId="9">#REF!</definedName>
    <definedName name="SERVICECATEGORY" localSheetId="13">#REF!</definedName>
    <definedName name="SERVICECATEGORY" localSheetId="3">#REF!</definedName>
    <definedName name="SERVICECATEGORY" localSheetId="0">#REF!</definedName>
    <definedName name="SERVICECATEGORY" localSheetId="2">#REF!</definedName>
    <definedName name="SERVICECATEGORY" localSheetId="8">#REF!</definedName>
    <definedName name="SERVICECATEGORY" localSheetId="7">#REF!</definedName>
    <definedName name="SERVICECATEGORY" localSheetId="15">#REF!</definedName>
    <definedName name="SERVICECATEGORY" localSheetId="4">#REF!</definedName>
    <definedName name="SERVICECATEGORY" localSheetId="6">#REF!</definedName>
    <definedName name="SERVICECATEGORY" localSheetId="12">#REF!</definedName>
    <definedName name="SERVICECATEGORY" localSheetId="11">#REF!</definedName>
    <definedName name="SERVICECATEGORY" localSheetId="10">#REF!</definedName>
    <definedName name="SERVICECATEGORY">#REF!</definedName>
    <definedName name="SS">'[2]Data-Table'!#REF!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48" l="1"/>
  <c r="W17" i="56"/>
  <c r="X17" i="56" s="1"/>
  <c r="X18" i="56" s="1"/>
  <c r="W17" i="57"/>
  <c r="W17" i="58"/>
  <c r="W17" i="59"/>
  <c r="X17" i="59" s="1"/>
  <c r="X18" i="59" s="1"/>
  <c r="W17" i="60"/>
  <c r="X17" i="60" s="1"/>
  <c r="X18" i="60" s="1"/>
  <c r="W17" i="61"/>
  <c r="X17" i="61" s="1"/>
  <c r="X18" i="61" s="1"/>
  <c r="W17" i="62"/>
  <c r="X17" i="62" s="1"/>
  <c r="X18" i="62" s="1"/>
  <c r="W17" i="63"/>
  <c r="X17" i="63" s="1"/>
  <c r="X18" i="63" s="1"/>
  <c r="X17" i="57"/>
  <c r="X18" i="57" s="1"/>
  <c r="X17" i="58"/>
  <c r="X18" i="58" s="1"/>
  <c r="AA8" i="63" l="1"/>
  <c r="AB8" i="63" s="1"/>
  <c r="AC8" i="63" s="1"/>
  <c r="AC15" i="63" s="1"/>
  <c r="AA8" i="62"/>
  <c r="AB8" i="62" s="1"/>
  <c r="AC8" i="62" s="1"/>
  <c r="AC15" i="62" s="1"/>
  <c r="AA8" i="61"/>
  <c r="AB8" i="61" s="1"/>
  <c r="AC8" i="61" s="1"/>
  <c r="AA8" i="60"/>
  <c r="AB8" i="60" s="1"/>
  <c r="AC8" i="60" s="1"/>
  <c r="AA8" i="59"/>
  <c r="AB8" i="59" s="1"/>
  <c r="AC8" i="59" s="1"/>
  <c r="AA8" i="58"/>
  <c r="AB8" i="58" s="1"/>
  <c r="AC8" i="58" s="1"/>
  <c r="AA8" i="57"/>
  <c r="AB8" i="57" s="1"/>
  <c r="AC8" i="57" s="1"/>
  <c r="AA8" i="56"/>
  <c r="AB8" i="56" s="1"/>
  <c r="AC8" i="56" s="1"/>
  <c r="AC15" i="56" s="1"/>
  <c r="AA8" i="55"/>
  <c r="AB8" i="55" s="1"/>
  <c r="AC8" i="55" s="1"/>
  <c r="AA8" i="54"/>
  <c r="AB8" i="54" s="1"/>
  <c r="AC8" i="54" s="1"/>
  <c r="AA8" i="50"/>
  <c r="AB8" i="50" s="1"/>
  <c r="AC8" i="50" s="1"/>
  <c r="T15" i="64"/>
  <c r="AB13" i="64"/>
  <c r="AC13" i="64" s="1"/>
  <c r="AB12" i="64"/>
  <c r="AC12" i="64" s="1"/>
  <c r="AB11" i="64"/>
  <c r="AC11" i="64" s="1"/>
  <c r="AB10" i="64"/>
  <c r="AC10" i="64" s="1"/>
  <c r="AB9" i="64"/>
  <c r="AC9" i="64" s="1"/>
  <c r="AB8" i="64"/>
  <c r="AC8" i="64" s="1"/>
  <c r="C29" i="48"/>
  <c r="T15" i="63"/>
  <c r="AC13" i="63"/>
  <c r="AB13" i="63"/>
  <c r="AC12" i="63"/>
  <c r="AB12" i="63"/>
  <c r="AC11" i="63"/>
  <c r="AB11" i="63"/>
  <c r="AC10" i="63"/>
  <c r="AB10" i="63"/>
  <c r="AC9" i="63"/>
  <c r="AB9" i="63"/>
  <c r="T15" i="62"/>
  <c r="AC13" i="62"/>
  <c r="AB13" i="62"/>
  <c r="AC12" i="62"/>
  <c r="AB12" i="62"/>
  <c r="AC11" i="62"/>
  <c r="AB11" i="62"/>
  <c r="AC10" i="62"/>
  <c r="AB10" i="62"/>
  <c r="AC9" i="62"/>
  <c r="AB9" i="62"/>
  <c r="C25" i="48"/>
  <c r="T15" i="61"/>
  <c r="AC13" i="61"/>
  <c r="AB13" i="61"/>
  <c r="AC12" i="61"/>
  <c r="AB12" i="61"/>
  <c r="AC11" i="61"/>
  <c r="AB11" i="61"/>
  <c r="AC10" i="61"/>
  <c r="AB10" i="61"/>
  <c r="AC9" i="61"/>
  <c r="AB9" i="61"/>
  <c r="C23" i="48"/>
  <c r="T15" i="60"/>
  <c r="AC13" i="60"/>
  <c r="AB13" i="60"/>
  <c r="AC12" i="60"/>
  <c r="AB12" i="60"/>
  <c r="AC11" i="60"/>
  <c r="AB11" i="60"/>
  <c r="AC10" i="60"/>
  <c r="AB10" i="60"/>
  <c r="AC9" i="60"/>
  <c r="AB9" i="60"/>
  <c r="T15" i="59"/>
  <c r="AC13" i="59"/>
  <c r="AB13" i="59"/>
  <c r="AC12" i="59"/>
  <c r="AB12" i="59"/>
  <c r="AC11" i="59"/>
  <c r="AB11" i="59"/>
  <c r="AC10" i="59"/>
  <c r="AB10" i="59"/>
  <c r="AC9" i="59"/>
  <c r="AB9" i="59"/>
  <c r="C19" i="48"/>
  <c r="T15" i="58"/>
  <c r="AC13" i="58"/>
  <c r="AB13" i="58"/>
  <c r="AC12" i="58"/>
  <c r="AB12" i="58"/>
  <c r="AC11" i="58"/>
  <c r="AB11" i="58"/>
  <c r="AC10" i="58"/>
  <c r="AB10" i="58"/>
  <c r="AC9" i="58"/>
  <c r="AB9" i="58"/>
  <c r="T15" i="57"/>
  <c r="AC13" i="57"/>
  <c r="AB13" i="57"/>
  <c r="AC12" i="57"/>
  <c r="AB12" i="57"/>
  <c r="AC11" i="57"/>
  <c r="AB11" i="57"/>
  <c r="AC10" i="57"/>
  <c r="AB10" i="57"/>
  <c r="AC9" i="57"/>
  <c r="AB9" i="57"/>
  <c r="T15" i="56"/>
  <c r="AC13" i="56"/>
  <c r="AB13" i="56"/>
  <c r="AC12" i="56"/>
  <c r="AB12" i="56"/>
  <c r="AC11" i="56"/>
  <c r="AB11" i="56"/>
  <c r="AC10" i="56"/>
  <c r="AB10" i="56"/>
  <c r="AC9" i="56"/>
  <c r="AB9" i="56"/>
  <c r="T15" i="55"/>
  <c r="AB13" i="55"/>
  <c r="AC13" i="55" s="1"/>
  <c r="AB12" i="55"/>
  <c r="AC12" i="55" s="1"/>
  <c r="AB11" i="55"/>
  <c r="AC11" i="55" s="1"/>
  <c r="AB10" i="55"/>
  <c r="AC10" i="55" s="1"/>
  <c r="AB9" i="55"/>
  <c r="AC9" i="55" s="1"/>
  <c r="T15" i="54"/>
  <c r="AB13" i="54"/>
  <c r="AC13" i="54" s="1"/>
  <c r="AB12" i="54"/>
  <c r="AC12" i="54" s="1"/>
  <c r="AB11" i="54"/>
  <c r="AC11" i="54" s="1"/>
  <c r="AB10" i="54"/>
  <c r="AC10" i="54" s="1"/>
  <c r="AB9" i="54"/>
  <c r="AC9" i="54" s="1"/>
  <c r="AC15" i="55" l="1"/>
  <c r="W17" i="55" s="1"/>
  <c r="X17" i="55" s="1"/>
  <c r="X18" i="55" s="1"/>
  <c r="E13" i="48" s="1"/>
  <c r="C21" i="48"/>
  <c r="C27" i="48"/>
  <c r="AC15" i="61"/>
  <c r="AC15" i="60"/>
  <c r="AC15" i="59"/>
  <c r="AC15" i="58"/>
  <c r="AC15" i="57"/>
  <c r="AC15" i="54"/>
  <c r="W17" i="54" s="1"/>
  <c r="X17" i="54" s="1"/>
  <c r="X18" i="54" s="1"/>
  <c r="E11" i="48" s="1"/>
  <c r="AC15" i="64"/>
  <c r="E27" i="48"/>
  <c r="D27" i="48"/>
  <c r="D17" i="48"/>
  <c r="E17" i="48"/>
  <c r="E15" i="48"/>
  <c r="D15" i="48"/>
  <c r="E21" i="48"/>
  <c r="D21" i="48"/>
  <c r="C17" i="48"/>
  <c r="C15" i="48"/>
  <c r="AB13" i="50"/>
  <c r="AB12" i="50"/>
  <c r="AC12" i="50" s="1"/>
  <c r="AB9" i="50"/>
  <c r="AC9" i="50" s="1"/>
  <c r="D13" i="48" l="1"/>
  <c r="C13" i="48"/>
  <c r="C11" i="48"/>
  <c r="D11" i="48"/>
  <c r="W17" i="64"/>
  <c r="X17" i="64" s="1"/>
  <c r="X18" i="64" s="1"/>
  <c r="D29" i="48"/>
  <c r="E29" i="48"/>
  <c r="E25" i="48"/>
  <c r="D25" i="48"/>
  <c r="D19" i="48"/>
  <c r="E19" i="48"/>
  <c r="D23" i="48"/>
  <c r="E23" i="48"/>
  <c r="AC13" i="50"/>
  <c r="AB11" i="50"/>
  <c r="AC11" i="50" s="1"/>
  <c r="C31" i="48" l="1"/>
  <c r="D31" i="48"/>
  <c r="E31" i="48"/>
  <c r="T15" i="50"/>
  <c r="AB10" i="50"/>
  <c r="AC10" i="50" s="1"/>
  <c r="AC15" i="50" l="1"/>
  <c r="W17" i="50" s="1"/>
  <c r="X17" i="50" s="1"/>
  <c r="X18" i="50" s="1"/>
  <c r="C9" i="48" l="1"/>
  <c r="E9" i="48"/>
  <c r="E40" i="48" s="1"/>
  <c r="G40" i="48" s="1"/>
  <c r="D9" i="48"/>
  <c r="D40" i="48" l="1"/>
  <c r="E39" i="48"/>
  <c r="D39" i="48" s="1"/>
  <c r="G39" i="48" l="1"/>
</calcChain>
</file>

<file path=xl/sharedStrings.xml><?xml version="1.0" encoding="utf-8"?>
<sst xmlns="http://schemas.openxmlformats.org/spreadsheetml/2006/main" count="1849" uniqueCount="142">
  <si>
    <t>FM Service Desk</t>
  </si>
  <si>
    <t>PERFORMANCE REPORTING</t>
  </si>
  <si>
    <r>
      <t>Performance Report</t>
    </r>
    <r>
      <rPr>
        <b/>
        <sz val="12"/>
        <rFont val="Calibri"/>
        <family val="2"/>
        <scheme val="minor"/>
      </rPr>
      <t xml:space="preserve"> FM Service Desk</t>
    </r>
  </si>
  <si>
    <t>Overview:</t>
  </si>
  <si>
    <t>Jan-Dec</t>
  </si>
  <si>
    <t>Evaluation Cleaning</t>
  </si>
  <si>
    <t>Month</t>
  </si>
  <si>
    <t>Bonus/ Malus</t>
  </si>
  <si>
    <t>Bonus/ Malus in %</t>
  </si>
  <si>
    <t>Bonus/ Malus 
in EUR</t>
  </si>
  <si>
    <t>January</t>
  </si>
  <si>
    <t>February</t>
  </si>
  <si>
    <t>March</t>
  </si>
  <si>
    <t>April</t>
  </si>
  <si>
    <t>May</t>
  </si>
  <si>
    <t>June</t>
  </si>
  <si>
    <t>July</t>
  </si>
  <si>
    <t>August</t>
  </si>
  <si>
    <t>September</t>
  </si>
  <si>
    <t>October</t>
  </si>
  <si>
    <t>November</t>
  </si>
  <si>
    <t>December</t>
  </si>
  <si>
    <t>Total Annual evaluation result</t>
  </si>
  <si>
    <t xml:space="preserve">Final Evaluation result </t>
  </si>
  <si>
    <t>Total Bonus/ Malus</t>
  </si>
  <si>
    <t>Total Bonus/Malus 
in %</t>
  </si>
  <si>
    <t>Total Bonus/Malus 
in EUR*</t>
  </si>
  <si>
    <t>Total annually fees:</t>
  </si>
  <si>
    <t>Bonus</t>
  </si>
  <si>
    <t>To be paid by the ESM</t>
  </si>
  <si>
    <t>Malus</t>
  </si>
  <si>
    <t>To be paid by the Service Provider</t>
  </si>
  <si>
    <t xml:space="preserve">*If the final evaluation results malus, the Service Provider will be charged a maximum malus of 5% of the annual total. </t>
  </si>
  <si>
    <t>Date:</t>
  </si>
  <si>
    <t>Signature ESM representative:</t>
  </si>
  <si>
    <t>Signature Contractor representative:</t>
  </si>
  <si>
    <r>
      <t>Performance Report</t>
    </r>
    <r>
      <rPr>
        <b/>
        <sz val="12"/>
        <rFont val="Calibri"/>
        <family val="2"/>
        <scheme val="minor"/>
      </rPr>
      <t xml:space="preserve"> FM Service desk</t>
    </r>
  </si>
  <si>
    <t>Month:</t>
  </si>
  <si>
    <t>The documents/information to be reviewed for the KPIs are coloured grey in the timeline. The cells to be completed are coloured light purple.</t>
  </si>
  <si>
    <t>Performance Thresholds</t>
  </si>
  <si>
    <t>KPI evaluation</t>
  </si>
  <si>
    <t>Tolerance</t>
  </si>
  <si>
    <t>Monthly Evaluation</t>
  </si>
  <si>
    <t>No.</t>
  </si>
  <si>
    <t>KPI Category</t>
  </si>
  <si>
    <t xml:space="preserve"> KPI</t>
  </si>
  <si>
    <t xml:space="preserve"> Criteria</t>
  </si>
  <si>
    <t xml:space="preserve"> Measurement Period</t>
  </si>
  <si>
    <t>Jan</t>
  </si>
  <si>
    <t>Feb</t>
  </si>
  <si>
    <t>Mar</t>
  </si>
  <si>
    <t>Apr</t>
  </si>
  <si>
    <t>Jun</t>
  </si>
  <si>
    <t>Jul</t>
  </si>
  <si>
    <t>Aug</t>
  </si>
  <si>
    <t>Sep</t>
  </si>
  <si>
    <t>Oct</t>
  </si>
  <si>
    <t>Nov</t>
  </si>
  <si>
    <t>Dec</t>
  </si>
  <si>
    <t>Weighting
KPIs</t>
  </si>
  <si>
    <t>Evaluation</t>
  </si>
  <si>
    <t>Bonus/ 
Malus</t>
  </si>
  <si>
    <t>Bonus/ Malus weighted</t>
  </si>
  <si>
    <t>Comments</t>
  </si>
  <si>
    <t>Quality</t>
  </si>
  <si>
    <t>Annual customer satisfaction survey</t>
  </si>
  <si>
    <r>
      <rPr>
        <sz val="11"/>
        <color rgb="FF000000"/>
        <rFont val="Calibri"/>
        <family val="2"/>
        <scheme val="minor"/>
      </rPr>
      <t xml:space="preserve">The service provider's performance is assessed based on the results of the annual customer satisfaction survey, as it relates to the FM service desk. 
</t>
    </r>
    <r>
      <rPr>
        <b/>
        <sz val="11"/>
        <color rgb="FF000000"/>
        <rFont val="Calibri"/>
        <family val="2"/>
        <scheme val="minor"/>
      </rPr>
      <t>Measurement</t>
    </r>
    <r>
      <rPr>
        <sz val="11"/>
        <color rgb="FF000000"/>
        <rFont val="Calibri"/>
        <family val="2"/>
        <scheme val="minor"/>
      </rPr>
      <t>: The evaluation is expressed as a percentage, ranging from 0% (lowest possible score) to 100% (highest possible score).</t>
    </r>
  </si>
  <si>
    <t>Monthly
(based on the annual result submitted in December)</t>
  </si>
  <si>
    <t>x</t>
  </si>
  <si>
    <t>&gt; 80%</t>
  </si>
  <si>
    <t>80% - 70%</t>
  </si>
  <si>
    <t>69% - 63%</t>
  </si>
  <si>
    <t>62% - 56%</t>
  </si>
  <si>
    <t>55% -50%</t>
  </si>
  <si>
    <t>&lt; 50%</t>
  </si>
  <si>
    <t>Number of complaints</t>
  </si>
  <si>
    <r>
      <rPr>
        <b/>
        <sz val="11"/>
        <color rgb="FF000000"/>
        <rFont val="Calibri"/>
        <family val="2"/>
        <scheme val="minor"/>
      </rPr>
      <t>Customers can raise complaints regarding any aspect of the Services</t>
    </r>
    <r>
      <rPr>
        <sz val="11"/>
        <color rgb="FF000000"/>
        <rFont val="Calibri"/>
        <family val="2"/>
        <scheme val="minor"/>
      </rPr>
      <t xml:space="preserve"> through the Ticketing Tool or any other format (e.g., email, MS Teams, verbal).
Additionally, for every ticket raised, </t>
    </r>
    <r>
      <rPr>
        <b/>
        <sz val="11"/>
        <color rgb="FF000000"/>
        <rFont val="Calibri"/>
        <family val="2"/>
        <scheme val="minor"/>
      </rPr>
      <t>customers have the opportunity to assess their satisfaction with the ticket resolution</t>
    </r>
    <r>
      <rPr>
        <sz val="11"/>
        <color rgb="FF000000"/>
        <rFont val="Calibri"/>
        <family val="2"/>
        <scheme val="minor"/>
      </rPr>
      <t xml:space="preserve"> on a scale from 0 (lowest possible score) to 10 (highest possible score). </t>
    </r>
    <r>
      <rPr>
        <b/>
        <sz val="11"/>
        <color rgb="FF000000"/>
        <rFont val="Calibri"/>
        <family val="2"/>
        <scheme val="minor"/>
      </rPr>
      <t>Any ticket receiving a score below 5 is classified as a complaint</t>
    </r>
    <r>
      <rPr>
        <sz val="11"/>
        <color rgb="FF000000"/>
        <rFont val="Calibri"/>
        <family val="2"/>
        <scheme val="minor"/>
      </rPr>
      <t xml:space="preserve"> and will be subject to further discussion between the Service Provider and the customer (e.g., to clarify the reasons for the evaluation and explore potential improvements).
The ESM FM Team may also raise complaints based on the results of ad-hoc performance checks across all services performed by the Service Provider.
</t>
    </r>
    <r>
      <rPr>
        <b/>
        <sz val="11"/>
        <color rgb="FF000000"/>
        <rFont val="Calibri"/>
        <family val="2"/>
        <scheme val="minor"/>
      </rPr>
      <t>Measurement</t>
    </r>
    <r>
      <rPr>
        <sz val="11"/>
        <color rgb="FF000000"/>
        <rFont val="Calibri"/>
        <family val="2"/>
        <scheme val="minor"/>
      </rPr>
      <t xml:space="preserve">: The ESM FM Team will assess the nature of each complaint and, after clarification with the Service Provider, determine at its sole discretion whether the complaint is legitimate. For further details regarding the evaluation of complaints, please refer to the sheet titled 'Complaint evaluation guide'.
</t>
    </r>
    <r>
      <rPr>
        <b/>
        <sz val="11"/>
        <color rgb="FF000000"/>
        <rFont val="Calibri"/>
        <family val="2"/>
        <scheme val="minor"/>
      </rPr>
      <t>Following the ESM’s assessment, if the ticket is deemed illegitimate, a complaint will not be considered as a failure. 
The Service Provider has 5 business days to respond to complaints before classification as a failure.</t>
    </r>
  </si>
  <si>
    <t>Monthly</t>
  </si>
  <si>
    <t>&lt; 5%</t>
  </si>
  <si>
    <t>6% - 10%</t>
  </si>
  <si>
    <t>11% - 15%</t>
  </si>
  <si>
    <t>16% - 20%</t>
  </si>
  <si>
    <t>&gt; 20%</t>
  </si>
  <si>
    <t>Compliance</t>
  </si>
  <si>
    <t xml:space="preserve">Ticket responsiveness </t>
  </si>
  <si>
    <t>5% -9%</t>
  </si>
  <si>
    <t>10% - 14%</t>
  </si>
  <si>
    <t>15% - 19%</t>
  </si>
  <si>
    <t>20% - 25%</t>
  </si>
  <si>
    <t>&gt; 25%</t>
  </si>
  <si>
    <t>Self-managed ticket resolution</t>
  </si>
  <si>
    <r>
      <rPr>
        <sz val="11"/>
        <color rgb="FF000000"/>
        <rFont val="Calibri"/>
        <family val="2"/>
        <scheme val="minor"/>
      </rPr>
      <t>The Service Provider must make every effort to achieve a high self-managed resolution rate of tickets. This reflects the percentage of</t>
    </r>
    <r>
      <rPr>
        <b/>
        <sz val="11"/>
        <color rgb="FF000000"/>
        <rFont val="Calibri"/>
        <family val="2"/>
        <scheme val="minor"/>
      </rPr>
      <t xml:space="preserve"> tickets managed,  resolved and closed by the Service Provider without escalation or further FM team support (exclusive of FM approvals or other mandatory FM involvement in processing the tickets). While the Service Provider is responsible for overseeing and ensuring ticket resolution, execution may also involve third-party providers.
</t>
    </r>
    <r>
      <rPr>
        <sz val="11"/>
        <color rgb="FF000000"/>
        <rFont val="Calibri"/>
        <family val="2"/>
        <scheme val="minor"/>
      </rPr>
      <t xml:space="preserve">
</t>
    </r>
    <r>
      <rPr>
        <b/>
        <sz val="11"/>
        <color rgb="FF000000"/>
        <rFont val="Calibri"/>
        <family val="2"/>
        <scheme val="minor"/>
      </rPr>
      <t>Measurement</t>
    </r>
    <r>
      <rPr>
        <sz val="11"/>
        <color rgb="FF000000"/>
        <rFont val="Calibri"/>
        <family val="2"/>
        <scheme val="minor"/>
      </rPr>
      <t>: The Service Provider's performance will be assessed based on the monthly self-managed resolution rate, calculated as the percentage of tickets resolved without escalation or further FM team support (exclusive of FM approvals or other mandatory FM involvement in processing the tickets) for all tickets resolved in the month being evaluated, relative to the total number of tickets resolved per month.</t>
    </r>
  </si>
  <si>
    <t>&gt; 45 %</t>
  </si>
  <si>
    <t>45% - 39%</t>
  </si>
  <si>
    <t>38% - 32%</t>
  </si>
  <si>
    <t>31% - 26%</t>
  </si>
  <si>
    <t>25% - 20%</t>
  </si>
  <si>
    <t>&lt; 20%</t>
  </si>
  <si>
    <t xml:space="preserve">Inventory management </t>
  </si>
  <si>
    <r>
      <t xml:space="preserve">All incoming or relocated goods must be labelled, recorded in the RFID system, and stored </t>
    </r>
    <r>
      <rPr>
        <b/>
        <sz val="11"/>
        <color rgb="FF000000"/>
        <rFont val="Calibri"/>
        <family val="2"/>
        <scheme val="minor"/>
      </rPr>
      <t>within 2 business days</t>
    </r>
    <r>
      <rPr>
        <sz val="11"/>
        <color rgb="FF000000"/>
        <rFont val="Calibri"/>
        <family val="2"/>
        <scheme val="minor"/>
      </rPr>
      <t xml:space="preserve"> from the time of arrival or move request.
</t>
    </r>
    <r>
      <rPr>
        <b/>
        <sz val="11"/>
        <color rgb="FF000000"/>
        <rFont val="Calibri"/>
        <family val="2"/>
        <scheme val="minor"/>
      </rPr>
      <t>Measurement</t>
    </r>
    <r>
      <rPr>
        <sz val="11"/>
        <color rgb="FF000000"/>
        <rFont val="Calibri"/>
        <family val="2"/>
        <scheme val="minor"/>
      </rPr>
      <t>: This KPI applies to all deliveries and relocations within a given month. Each business day beyond the agreed timeframe is recorded, with failures counted as follows: 
Up to 5 business days delay = 1 failure
6 to 15 business days delay = 2 failures
More than 15 business days delay = 5 failures. 
All failures are aggregated monthly to assess overall performance.</t>
    </r>
  </si>
  <si>
    <t>-</t>
  </si>
  <si>
    <t>0 Failures</t>
  </si>
  <si>
    <t>1 Failure</t>
  </si>
  <si>
    <t>&gt; 3 Failures</t>
  </si>
  <si>
    <t>Contract management</t>
  </si>
  <si>
    <r>
      <t xml:space="preserve">1. The Service Provider will issue all reports and documentation in accordance with the contractual requirements. All must be complete and delivered in time. 
2. Staff replacements must be executed as further described in section 5.2.1 of the Terms of Reference.
</t>
    </r>
    <r>
      <rPr>
        <b/>
        <sz val="11"/>
        <color theme="1"/>
        <rFont val="Calibri"/>
        <family val="2"/>
        <scheme val="minor"/>
      </rPr>
      <t>Measurement</t>
    </r>
    <r>
      <rPr>
        <sz val="11"/>
        <color theme="1"/>
        <rFont val="Calibri"/>
        <family val="2"/>
        <scheme val="minor"/>
      </rPr>
      <t xml:space="preserve">:
1. If the Service Provider delivers a report late or does not prepare a report/documentation in compliance with the contractual requirements, it will be counted as a failure.
2. If the Service Provider does not execute staff replacements in compliance with the contractual requirements, it will be counted as a failure. 
</t>
    </r>
  </si>
  <si>
    <t>&lt; 1 Failure</t>
  </si>
  <si>
    <t>&gt; 4 Failures</t>
  </si>
  <si>
    <t>Total evaluation result:</t>
  </si>
  <si>
    <t xml:space="preserve">Total monthly fees </t>
  </si>
  <si>
    <r>
      <rPr>
        <b/>
        <sz val="11"/>
        <color theme="1"/>
        <rFont val="Calibri"/>
        <family val="2"/>
        <scheme val="minor"/>
      </rPr>
      <t>Customers can raise complaints regarding any aspect of the Services</t>
    </r>
    <r>
      <rPr>
        <sz val="11"/>
        <color theme="1"/>
        <rFont val="Calibri"/>
        <family val="2"/>
        <scheme val="minor"/>
      </rPr>
      <t xml:space="preserve"> through the Ticketing Tool or any other format (e.g., email, MS Teams, verbal).
Additionally, for every ticket raised, </t>
    </r>
    <r>
      <rPr>
        <b/>
        <sz val="11"/>
        <color theme="1"/>
        <rFont val="Calibri"/>
        <family val="2"/>
        <scheme val="minor"/>
      </rPr>
      <t>customers have the opportunity to assess their satisfaction with the ticket resolution</t>
    </r>
    <r>
      <rPr>
        <sz val="11"/>
        <color theme="1"/>
        <rFont val="Calibri"/>
        <family val="2"/>
        <scheme val="minor"/>
      </rPr>
      <t xml:space="preserve"> on a scale from 0 (lowest possible score) to 10 (highest possible score). </t>
    </r>
    <r>
      <rPr>
        <b/>
        <sz val="11"/>
        <color theme="1"/>
        <rFont val="Calibri"/>
        <family val="2"/>
        <scheme val="minor"/>
      </rPr>
      <t>Any ticket receiving a score below 5 is classified as a complaint</t>
    </r>
    <r>
      <rPr>
        <sz val="11"/>
        <color theme="1"/>
        <rFont val="Calibri"/>
        <family val="2"/>
        <scheme val="minor"/>
      </rPr>
      <t xml:space="preserve"> and will be subject to further discussion between the Service Provider and the customer (e.g., to clarify the reasons for the evaluation and explore potential improvements).
The ESM FM Team may also raise complaints based on the results of ad-hoc performance checks across all services performed by the Service Provider.
</t>
    </r>
    <r>
      <rPr>
        <b/>
        <sz val="11"/>
        <color theme="1"/>
        <rFont val="Calibri"/>
        <family val="2"/>
        <scheme val="minor"/>
      </rPr>
      <t>Measurement</t>
    </r>
    <r>
      <rPr>
        <sz val="11"/>
        <color theme="1"/>
        <rFont val="Calibri"/>
        <family val="2"/>
        <scheme val="minor"/>
      </rPr>
      <t xml:space="preserve">: The ESM FM Team will assess the nature of each complaint and, after clarification with the Service Provider, determine at its sole discretion whether the complaint is legitimate. For further details regarding the evaluation of complaints, please refer to the sheet titled 'Complaint evaluation guide'.
</t>
    </r>
    <r>
      <rPr>
        <b/>
        <sz val="11"/>
        <color theme="1"/>
        <rFont val="Calibri"/>
        <family val="2"/>
        <scheme val="minor"/>
      </rPr>
      <t>Following the ESM’s assessment, if the ticket is deemed illegitimate, a complaint will not be considered as a failure. 
The Service Provider has 5 business days to respond to complaints before classification as a failure.</t>
    </r>
  </si>
  <si>
    <t>Monthly Evaluation Example</t>
  </si>
  <si>
    <t xml:space="preserve">Month  </t>
  </si>
  <si>
    <t xml:space="preserve">January Evaluation </t>
  </si>
  <si>
    <t xml:space="preserve">February Evaluation </t>
  </si>
  <si>
    <t xml:space="preserve">March Evaluation </t>
  </si>
  <si>
    <t xml:space="preserve">April Evaluation </t>
  </si>
  <si>
    <t xml:space="preserve">May Evaluation </t>
  </si>
  <si>
    <t xml:space="preserve">June Evaluation </t>
  </si>
  <si>
    <t xml:space="preserve">July Evaluation </t>
  </si>
  <si>
    <r>
      <t xml:space="preserve">(KPI no.1) Annual customer satisfaction survey: </t>
    </r>
    <r>
      <rPr>
        <sz val="10"/>
        <color theme="4"/>
        <rFont val="Calibri"/>
        <family val="2"/>
      </rPr>
      <t>Tolerance</t>
    </r>
    <r>
      <rPr>
        <sz val="10"/>
        <rFont val="Calibri"/>
        <family val="2"/>
      </rPr>
      <t xml:space="preserve">
(KPI no.2) Number of complaints: </t>
    </r>
    <r>
      <rPr>
        <sz val="10"/>
        <color theme="4"/>
        <rFont val="Calibri"/>
        <family val="2"/>
      </rPr>
      <t>Tolerance</t>
    </r>
    <r>
      <rPr>
        <sz val="10"/>
        <rFont val="Calibri"/>
        <family val="2"/>
      </rPr>
      <t xml:space="preserve">
(KPI no.3) Ticket responsiveness: </t>
    </r>
    <r>
      <rPr>
        <sz val="10"/>
        <color theme="4"/>
        <rFont val="Calibri"/>
        <family val="2"/>
      </rPr>
      <t xml:space="preserve">Tolerance </t>
    </r>
    <r>
      <rPr>
        <sz val="10"/>
        <rFont val="Calibri"/>
        <family val="2"/>
      </rPr>
      <t xml:space="preserve">
(KPI no.4) Self-managed ticket resolution: </t>
    </r>
    <r>
      <rPr>
        <sz val="10"/>
        <color theme="4"/>
        <rFont val="Calibri"/>
        <family val="2"/>
      </rPr>
      <t>Tolerance</t>
    </r>
    <r>
      <rPr>
        <sz val="10"/>
        <rFont val="Calibri"/>
        <family val="2"/>
      </rPr>
      <t xml:space="preserve"> 
(KPI no.5) Inventory management: </t>
    </r>
    <r>
      <rPr>
        <sz val="10"/>
        <color theme="4"/>
        <rFont val="Calibri"/>
        <family val="2"/>
      </rPr>
      <t>Tolerance</t>
    </r>
    <r>
      <rPr>
        <sz val="10"/>
        <rFont val="Calibri"/>
        <family val="2"/>
      </rPr>
      <t xml:space="preserve">
(KPI no.6) Contract management: </t>
    </r>
    <r>
      <rPr>
        <sz val="10"/>
        <color theme="4"/>
        <rFont val="Calibri"/>
        <family val="2"/>
      </rPr>
      <t>Tolerance</t>
    </r>
    <r>
      <rPr>
        <sz val="10"/>
        <rFont val="Calibri"/>
        <family val="2"/>
      </rPr>
      <t xml:space="preserve">
</t>
    </r>
  </si>
  <si>
    <r>
      <t xml:space="preserve">(KPI no.1) Annual customer satisfaction survey: </t>
    </r>
    <r>
      <rPr>
        <sz val="10"/>
        <color theme="4"/>
        <rFont val="Calibri"/>
        <family val="2"/>
      </rPr>
      <t>Tolerance</t>
    </r>
    <r>
      <rPr>
        <sz val="10"/>
        <rFont val="Calibri"/>
        <family val="2"/>
      </rPr>
      <t xml:space="preserve">
(KPI no.2) Number of complaints: </t>
    </r>
    <r>
      <rPr>
        <sz val="10"/>
        <color theme="6"/>
        <rFont val="Calibri"/>
        <family val="2"/>
      </rPr>
      <t>Bonus</t>
    </r>
    <r>
      <rPr>
        <sz val="10"/>
        <rFont val="Calibri"/>
        <family val="2"/>
      </rPr>
      <t xml:space="preserve">
(KPI no.3) Ticket responsiveness: </t>
    </r>
    <r>
      <rPr>
        <sz val="10"/>
        <color theme="6"/>
        <rFont val="Calibri"/>
        <family val="2"/>
      </rPr>
      <t>Bonus</t>
    </r>
    <r>
      <rPr>
        <sz val="10"/>
        <color theme="4"/>
        <rFont val="Calibri"/>
        <family val="2"/>
      </rPr>
      <t xml:space="preserve"> </t>
    </r>
    <r>
      <rPr>
        <sz val="10"/>
        <rFont val="Calibri"/>
        <family val="2"/>
      </rPr>
      <t xml:space="preserve">
(KPI no.4) Self-managed ticket resolution: </t>
    </r>
    <r>
      <rPr>
        <sz val="10"/>
        <color theme="6"/>
        <rFont val="Calibri"/>
        <family val="2"/>
      </rPr>
      <t>Bonus</t>
    </r>
    <r>
      <rPr>
        <sz val="10"/>
        <rFont val="Calibri"/>
        <family val="2"/>
      </rPr>
      <t xml:space="preserve"> 
(KPI no.5) Inventory management: </t>
    </r>
    <r>
      <rPr>
        <sz val="10"/>
        <color theme="5"/>
        <rFont val="Calibri"/>
        <family val="2"/>
      </rPr>
      <t>Malus (-15%)</t>
    </r>
    <r>
      <rPr>
        <sz val="10"/>
        <rFont val="Calibri"/>
        <family val="2"/>
      </rPr>
      <t xml:space="preserve">
(KPI no.6) Contract management: </t>
    </r>
    <r>
      <rPr>
        <sz val="10"/>
        <color theme="4"/>
        <rFont val="Calibri"/>
        <family val="2"/>
      </rPr>
      <t>Tolerance</t>
    </r>
    <r>
      <rPr>
        <sz val="10"/>
        <rFont val="Calibri"/>
        <family val="2"/>
      </rPr>
      <t xml:space="preserve">
</t>
    </r>
  </si>
  <si>
    <r>
      <t xml:space="preserve">(KPI no.1) Annual customer satisfaction survey: </t>
    </r>
    <r>
      <rPr>
        <sz val="10"/>
        <color theme="4"/>
        <rFont val="Calibri"/>
        <family val="2"/>
      </rPr>
      <t>Tolerance</t>
    </r>
    <r>
      <rPr>
        <sz val="10"/>
        <rFont val="Calibri"/>
        <family val="2"/>
      </rPr>
      <t xml:space="preserve">
(KPI no.2) Number of complaints: </t>
    </r>
    <r>
      <rPr>
        <sz val="10"/>
        <color theme="6"/>
        <rFont val="Calibri"/>
        <family val="2"/>
      </rPr>
      <t>Bonus</t>
    </r>
    <r>
      <rPr>
        <sz val="10"/>
        <rFont val="Calibri"/>
        <family val="2"/>
      </rPr>
      <t xml:space="preserve">
(KPI no.3) Ticket responsiveness: </t>
    </r>
    <r>
      <rPr>
        <sz val="10"/>
        <color theme="5"/>
        <rFont val="Calibri"/>
        <family val="2"/>
      </rPr>
      <t>Malus (-2%)</t>
    </r>
    <r>
      <rPr>
        <sz val="10"/>
        <rFont val="Calibri"/>
        <family val="2"/>
      </rPr>
      <t xml:space="preserve">
(KPI no.4) Self-managed ticket resolution: </t>
    </r>
    <r>
      <rPr>
        <sz val="10"/>
        <color theme="6"/>
        <rFont val="Calibri"/>
        <family val="2"/>
      </rPr>
      <t>Bonus</t>
    </r>
    <r>
      <rPr>
        <sz val="10"/>
        <rFont val="Calibri"/>
        <family val="2"/>
      </rPr>
      <t xml:space="preserve"> 
(KPI no.5) Inventory management: </t>
    </r>
    <r>
      <rPr>
        <sz val="10"/>
        <color theme="4"/>
        <rFont val="Calibri"/>
        <family val="2"/>
      </rPr>
      <t>Tolerance</t>
    </r>
    <r>
      <rPr>
        <sz val="10"/>
        <rFont val="Calibri"/>
        <family val="2"/>
      </rPr>
      <t xml:space="preserve">
(KPI no.6) Contract management: </t>
    </r>
    <r>
      <rPr>
        <sz val="10"/>
        <color theme="4"/>
        <rFont val="Calibri"/>
        <family val="2"/>
      </rPr>
      <t>Tolerance</t>
    </r>
    <r>
      <rPr>
        <sz val="10"/>
        <rFont val="Calibri"/>
        <family val="2"/>
      </rPr>
      <t xml:space="preserve">
</t>
    </r>
  </si>
  <si>
    <r>
      <t xml:space="preserve">(KPI no.1) Annual customer satisfaction survey: </t>
    </r>
    <r>
      <rPr>
        <sz val="10"/>
        <color theme="4"/>
        <rFont val="Calibri"/>
        <family val="2"/>
      </rPr>
      <t>Tolerance</t>
    </r>
    <r>
      <rPr>
        <sz val="10"/>
        <rFont val="Calibri"/>
        <family val="2"/>
      </rPr>
      <t xml:space="preserve">
(KPI no.2) Number of complaints: </t>
    </r>
    <r>
      <rPr>
        <sz val="10"/>
        <color theme="6"/>
        <rFont val="Calibri"/>
        <family val="2"/>
      </rPr>
      <t>Bonus</t>
    </r>
    <r>
      <rPr>
        <sz val="10"/>
        <rFont val="Calibri"/>
        <family val="2"/>
      </rPr>
      <t xml:space="preserve">
(KPI no.3) Ticket responsiveness: </t>
    </r>
    <r>
      <rPr>
        <sz val="10"/>
        <color theme="5"/>
        <rFont val="Calibri"/>
        <family val="2"/>
      </rPr>
      <t>Malus (-2%)</t>
    </r>
    <r>
      <rPr>
        <sz val="10"/>
        <rFont val="Calibri"/>
        <family val="2"/>
      </rPr>
      <t xml:space="preserve">
(KPI no.4) Self-managed ticket resolution: </t>
    </r>
    <r>
      <rPr>
        <sz val="10"/>
        <color theme="4"/>
        <rFont val="Calibri"/>
        <family val="2"/>
      </rPr>
      <t>Tolerance</t>
    </r>
    <r>
      <rPr>
        <sz val="10"/>
        <rFont val="Calibri"/>
        <family val="2"/>
      </rPr>
      <t xml:space="preserve"> 
(KPI no.5) Inventory management: </t>
    </r>
    <r>
      <rPr>
        <sz val="10"/>
        <color theme="5"/>
        <rFont val="Calibri"/>
        <family val="2"/>
      </rPr>
      <t>Malus (-15%)</t>
    </r>
    <r>
      <rPr>
        <sz val="10"/>
        <rFont val="Calibri"/>
        <family val="2"/>
      </rPr>
      <t xml:space="preserve">
(KPI no.6) Contract management: </t>
    </r>
    <r>
      <rPr>
        <sz val="10"/>
        <color theme="4"/>
        <rFont val="Calibri"/>
        <family val="2"/>
      </rPr>
      <t>Tolerance</t>
    </r>
    <r>
      <rPr>
        <sz val="10"/>
        <rFont val="Calibri"/>
        <family val="2"/>
      </rPr>
      <t xml:space="preserve">
</t>
    </r>
  </si>
  <si>
    <r>
      <t xml:space="preserve">(KPI no.1) Annual customer satisfaction survey: </t>
    </r>
    <r>
      <rPr>
        <sz val="10"/>
        <color theme="4"/>
        <rFont val="Calibri"/>
        <family val="2"/>
      </rPr>
      <t>Tolerance</t>
    </r>
    <r>
      <rPr>
        <sz val="10"/>
        <rFont val="Calibri"/>
        <family val="2"/>
      </rPr>
      <t xml:space="preserve">
(KPI no.2) Number of complaints: </t>
    </r>
    <r>
      <rPr>
        <sz val="10"/>
        <color theme="6"/>
        <rFont val="Calibri"/>
        <family val="2"/>
      </rPr>
      <t>Bonus</t>
    </r>
    <r>
      <rPr>
        <sz val="10"/>
        <rFont val="Calibri"/>
        <family val="2"/>
      </rPr>
      <t xml:space="preserve">
(KPI no.3) Ticket responsiveness: </t>
    </r>
    <r>
      <rPr>
        <sz val="10"/>
        <color theme="4"/>
        <rFont val="Calibri"/>
        <family val="2"/>
      </rPr>
      <t xml:space="preserve">Tolerance </t>
    </r>
    <r>
      <rPr>
        <sz val="10"/>
        <rFont val="Calibri"/>
        <family val="2"/>
      </rPr>
      <t xml:space="preserve">
(KPI no.4) Self-managed ticket resolution: </t>
    </r>
    <r>
      <rPr>
        <sz val="10"/>
        <color theme="4"/>
        <rFont val="Calibri"/>
        <family val="2"/>
      </rPr>
      <t>Tolerance</t>
    </r>
    <r>
      <rPr>
        <sz val="10"/>
        <rFont val="Calibri"/>
        <family val="2"/>
      </rPr>
      <t xml:space="preserve"> 
(KPI no.5) Inventory management: </t>
    </r>
    <r>
      <rPr>
        <sz val="10"/>
        <color theme="4"/>
        <rFont val="Calibri"/>
        <family val="2"/>
      </rPr>
      <t>Tolerance</t>
    </r>
    <r>
      <rPr>
        <sz val="10"/>
        <rFont val="Calibri"/>
        <family val="2"/>
      </rPr>
      <t xml:space="preserve">
(KPI no.6) Contract management: </t>
    </r>
    <r>
      <rPr>
        <sz val="10"/>
        <color theme="4"/>
        <rFont val="Calibri"/>
        <family val="2"/>
      </rPr>
      <t>Tolerance</t>
    </r>
    <r>
      <rPr>
        <sz val="10"/>
        <rFont val="Calibri"/>
        <family val="2"/>
      </rPr>
      <t xml:space="preserve">
</t>
    </r>
  </si>
  <si>
    <r>
      <t xml:space="preserve">(KPI no.1) Annual customer satisfaction survey: </t>
    </r>
    <r>
      <rPr>
        <sz val="10"/>
        <color theme="4"/>
        <rFont val="Calibri"/>
        <family val="2"/>
      </rPr>
      <t>Tolerance</t>
    </r>
    <r>
      <rPr>
        <sz val="10"/>
        <rFont val="Calibri"/>
        <family val="2"/>
      </rPr>
      <t xml:space="preserve">
(KPI no.2) Number of complaints: </t>
    </r>
    <r>
      <rPr>
        <sz val="10"/>
        <color theme="6"/>
        <rFont val="Calibri"/>
        <family val="2"/>
      </rPr>
      <t>Bonus</t>
    </r>
    <r>
      <rPr>
        <sz val="10"/>
        <rFont val="Calibri"/>
        <family val="2"/>
      </rPr>
      <t xml:space="preserve">
(KPI no.3) Ticket responsiveness: </t>
    </r>
    <r>
      <rPr>
        <sz val="10"/>
        <color theme="4"/>
        <rFont val="Calibri"/>
        <family val="2"/>
      </rPr>
      <t xml:space="preserve">Tolerance </t>
    </r>
    <r>
      <rPr>
        <sz val="10"/>
        <rFont val="Calibri"/>
        <family val="2"/>
      </rPr>
      <t xml:space="preserve">
(KPI no.4) Self-managed ticket resolution: </t>
    </r>
    <r>
      <rPr>
        <sz val="10"/>
        <color theme="4"/>
        <rFont val="Calibri"/>
        <family val="2"/>
      </rPr>
      <t>Tolerance</t>
    </r>
    <r>
      <rPr>
        <sz val="10"/>
        <rFont val="Calibri"/>
        <family val="2"/>
      </rPr>
      <t xml:space="preserve"> 
(KPI no.5) Inventory management: </t>
    </r>
    <r>
      <rPr>
        <sz val="10"/>
        <color theme="5"/>
        <rFont val="Calibri"/>
        <family val="2"/>
      </rPr>
      <t>Malus (-2%)</t>
    </r>
    <r>
      <rPr>
        <sz val="10"/>
        <rFont val="Calibri"/>
        <family val="2"/>
      </rPr>
      <t xml:space="preserve">
(KPI no.6) Contract management: </t>
    </r>
    <r>
      <rPr>
        <sz val="10"/>
        <color theme="4"/>
        <rFont val="Calibri"/>
        <family val="2"/>
      </rPr>
      <t>Tolerance</t>
    </r>
    <r>
      <rPr>
        <sz val="10"/>
        <rFont val="Calibri"/>
        <family val="2"/>
      </rPr>
      <t xml:space="preserve">
</t>
    </r>
  </si>
  <si>
    <r>
      <t xml:space="preserve">(KPI no.1) Annual customer satisfaction survey: </t>
    </r>
    <r>
      <rPr>
        <sz val="10"/>
        <color theme="6"/>
        <rFont val="Calibri"/>
        <family val="2"/>
      </rPr>
      <t>Bonus</t>
    </r>
    <r>
      <rPr>
        <sz val="10"/>
        <rFont val="Calibri"/>
        <family val="2"/>
      </rPr>
      <t xml:space="preserve">
(KPI no.2) Number of complaints: </t>
    </r>
    <r>
      <rPr>
        <sz val="10"/>
        <color theme="6"/>
        <rFont val="Calibri"/>
        <family val="2"/>
      </rPr>
      <t>Bonus</t>
    </r>
    <r>
      <rPr>
        <sz val="10"/>
        <rFont val="Calibri"/>
        <family val="2"/>
      </rPr>
      <t xml:space="preserve">
(KPI no.3) Ticket responsiveness: </t>
    </r>
    <r>
      <rPr>
        <sz val="10"/>
        <color theme="6"/>
        <rFont val="Calibri"/>
        <family val="2"/>
      </rPr>
      <t>Bonus</t>
    </r>
    <r>
      <rPr>
        <sz val="10"/>
        <color theme="4"/>
        <rFont val="Calibri"/>
        <family val="2"/>
      </rPr>
      <t xml:space="preserve"> </t>
    </r>
    <r>
      <rPr>
        <sz val="10"/>
        <rFont val="Calibri"/>
        <family val="2"/>
      </rPr>
      <t xml:space="preserve">
(KPI no.4) Self-managed ticket resolution: </t>
    </r>
    <r>
      <rPr>
        <sz val="10"/>
        <color theme="6"/>
        <rFont val="Calibri"/>
        <family val="2"/>
      </rPr>
      <t>Bonus</t>
    </r>
    <r>
      <rPr>
        <sz val="10"/>
        <rFont val="Calibri"/>
        <family val="2"/>
      </rPr>
      <t xml:space="preserve"> 
(KPI no.5) Inventory management: </t>
    </r>
    <r>
      <rPr>
        <sz val="10"/>
        <color theme="4"/>
        <rFont val="Calibri"/>
        <family val="2"/>
      </rPr>
      <t>Tolerance</t>
    </r>
    <r>
      <rPr>
        <sz val="10"/>
        <rFont val="Calibri"/>
        <family val="2"/>
      </rPr>
      <t xml:space="preserve">
(KPI no.6) Contract management: </t>
    </r>
    <r>
      <rPr>
        <sz val="10"/>
        <color theme="4"/>
        <rFont val="Calibri"/>
        <family val="2"/>
      </rPr>
      <t>Tolerance</t>
    </r>
    <r>
      <rPr>
        <sz val="10"/>
        <rFont val="Calibri"/>
        <family val="2"/>
      </rPr>
      <t xml:space="preserve">
</t>
    </r>
  </si>
  <si>
    <t>Result</t>
  </si>
  <si>
    <t>Malus Amount</t>
  </si>
  <si>
    <t>Bonus Amount</t>
  </si>
  <si>
    <t>Reasoning</t>
  </si>
  <si>
    <t>In the above scenario, neither Bonus Amount nor Malus Amount applies as all KPIs met the Tolerance Performance Threshold.</t>
  </si>
  <si>
    <t xml:space="preserve">(1) No Bonus Amount applies, as although the Service Provider met the Bonus Performance Threshold for the KPI no.2, no.3, and no.4 and the total monthly evaluation result is positive;  the Bonus Amount may be awarded only if during the monthly evaluation period the KPI no.1, no.2, no.3, and no.4 does not meet the Malus Performance Threshold, and the KPI no.5 and no.6 does not meet the lowest Malus Performance Threshold.
(2) No Malus Amount applies, as although the Service Provider met the Malus Performance Threshold for the KPI no.5 (&gt; 3 failures), the Malus Amount may be awarded only if during the monthly evaluation period the total evaluation result is negative. 
Accordingly, the Tolerance Performance Threshold applies.
</t>
  </si>
  <si>
    <t xml:space="preserve">(1) No Bonus Amount applies, as although the Service Provider met the Bonus Performance Threshold for the KPI no.2, and no.4 and the total monthly evaluation result is positive;  the Bonus Amount may be awarded only if during the monthly evaluation period the KPI no.1, no.2, no.3, and no.4 does not meet the Malus Performance Threshold, and the KPI no.5 and no.6 does not meet the lowest Malus Performance Threshold.
(2) No Malus Amount applies, as although the Service Provider met the Malus Performance Threshold for the KPI no.3 (10% - 14%), the Malus Amount may be awarded only if during the monthly evaluation period the total evaluation result is negative. 
Accordingly, the Tolerance Performance Threshold applies.
</t>
  </si>
  <si>
    <t xml:space="preserve">In the above scenario:
(1) No Bonus Amount applies, as although the Service Provider met the Bonus Performance Threshold for the KPI no.2, the Bonus Amount may be awarded only if during the monthly evaluation period the total evaluation result is positive, the KPI no.1, no.2, no.3, and no.4 does not meet the Malus Performance Threshold, and the KPI no.5 and no.6 does not meet the lowest Malus Performance Threshold.
(2) Malus Amount applies as the Service Provider met the Malus Performance Threshold for KPIs no.3 (10% - 14%) and no.5  (&gt;3 failures).
The percentage of Bonus and Malus Amount will be weighted as indicated in monthly evaluation sheets in this document. </t>
  </si>
  <si>
    <t xml:space="preserve">In the above scenario:
(1) Bonus Amount applies, as the Service Provider met the Bonus Performance Threshold for KPIs no.2 (&gt;45%) and the total evaluation result is positive;  the KPI no.1, no.2, no.3, and no.4 does not meet the Malus Performance Threshold, and the KPI no.5 and no.6 does not meet the lowest Malus Performance Threshold.
The percentage of Bonus and Malus Amount will be weighted as indicated in monthly evaluation sheets in this document. </t>
  </si>
  <si>
    <t xml:space="preserve">In the above scenario:
(1) Bonus Amount applies, as the Service Provider met the Bonus Performance Threshold for KPIs no.2 (&gt;45%);  the total evaluation result is positive;  the KPI no.1, no.2, no.3, and no.4 does not meet the Malus Performance Threshold, and the KPI no.5 and no.6 does not meet the lowest Malus Performance Threshold.
(2) No Malus Amount applies, as although the Service Provider met the Malus Performance Threshold for the KPI no.5 (1 failure), the Malus Amount may be awarded only if during the monthly evaluation period the total evaluation result is negative. 
The percentage of Bonus and Malus Amount will be weighted as indicated in monthly evaluation sheets in this document. </t>
  </si>
  <si>
    <t>In the above scenario:
(1) Bonus Amount applies, as the Service Provider met the Bonus Performance Threshold for KPIs no.1, no.2, no3. and no.4  the total evaluation result is positive;  and the KPI no.5 and no.6 does not meet the lowest Malus Performance Threshold.
(2) No Malus Amount applies, as the Service Provider has not met the Malus Performance Threshold 
The Service Provider has met the highest possible evaluation result, which results in a Bonus Performance Threshold of +2%.</t>
  </si>
  <si>
    <t>Annual Evaluation Example</t>
  </si>
  <si>
    <t>January: Tolerance
February: Tolerance
March: Tolerance
April: Malus
May: Bonus
June: Bonus
July: Bonus
August: Malus
September: Bonus
October: Malus
November: Bonus
December: Bonus
In the above example, the 3 Malus Amounts would be added together and the Service Provider would need to pay the total (i.e. the Annual Malus Amount) to the ESM. The 6 Bonus Amounts would be added together and the Service Provider would need to invoice the total (i.e. the Annual Bonus Amount) to the ESM.</t>
  </si>
  <si>
    <r>
      <rPr>
        <b/>
        <u/>
        <sz val="11"/>
        <color rgb="FF000000"/>
        <rFont val="Calibri"/>
        <family val="2"/>
        <scheme val="minor"/>
      </rPr>
      <t xml:space="preserve">Complaint Evaluation for KPI Measurement:
</t>
    </r>
    <r>
      <rPr>
        <sz val="11"/>
        <color rgb="FF000000"/>
        <rFont val="Calibri"/>
        <family val="2"/>
        <scheme val="minor"/>
      </rPr>
      <t xml:space="preserve">
Complaints are assessed based on the nature of the incident and the underlying factors. Not every complaint automatically results in a failure. The ESM FM Team evaluates each case individually and determines, in consultation with the Service Provider, whether the complaint is justified.
Examples:
- External Factors Beyond the Service Provider’s Control: If a delay occurs due to late service delivery by a third-party supplier, the complaint will not be classified as a failure.
- Customer-Induced Delays: If the customer provides incomplete information that results in a delay, the complaint is not considered justified.
- Dissatisfaction with an Adequate Solution: If a customer is dissatisfied with the provided solution, but the ESM FM Team and the Service Provider determine that the solution was appropriate, reasonable, and aligned with agreed standards, the complaint will not be classified as a failure.
- Service-Related Issues: Complaints resulting from poor service quality, missed deadlines without valid reasons, or inadequate communication will be classified as failures.
- Misunderstandings or Incorrect Expectations: If a complaint results from unclear expectations or miscommunication, the ESM FM Team will assess whether the Service Provider is responsible for the misunderstanding or incorrect expectations.
As a general principle, the ESM FM Team determines whether the cause of the complaint is directly attributable to the Service Provider. If the cause lies outside the Service Provider’s control or the response is deemed appropriate, the complaint will not be classified as a failure. Otherwise, the complaint will be classified as a failure, particularly if the Service Provider fails to respond within five business days or does not resolve the issue satisfactorily. The number of justified complaints per month is calculated as a percentage of the total number of tickets in the respective month. The total number of tickets in the respective month includes all tickets that were opened in the month being evaluated plus all tickets that were open at the end of previous month (carry-over).
This approach ensures that only justified complaints that negatively impact service quality are factored into the KPI measurement, promoting fairness and accountability.</t>
    </r>
  </si>
  <si>
    <r>
      <t xml:space="preserve">The Service Provider must adhere to the following Ticket Response Times for tickets submitted via the Ticketing Tool. These response times apply only during business hours. Tickets raised outside business hours will be processed from the start of the next business day.
</t>
    </r>
    <r>
      <rPr>
        <b/>
        <sz val="11"/>
        <rFont val="Calibri"/>
        <family val="2"/>
        <scheme val="minor"/>
      </rPr>
      <t xml:space="preserve">1. Ticket acceptance and assignment
</t>
    </r>
    <r>
      <rPr>
        <sz val="11"/>
        <rFont val="Calibri"/>
        <family val="2"/>
        <scheme val="minor"/>
      </rPr>
      <t xml:space="preserve">Tickets must be accepted and assigned within the following response times based on priority:
    - </t>
    </r>
    <r>
      <rPr>
        <b/>
        <sz val="11"/>
        <rFont val="Calibri"/>
        <family val="2"/>
        <scheme val="minor"/>
      </rPr>
      <t>Critical</t>
    </r>
    <r>
      <rPr>
        <sz val="11"/>
        <rFont val="Calibri"/>
        <family val="2"/>
        <scheme val="minor"/>
      </rPr>
      <t xml:space="preserve"> priority tickets       → </t>
    </r>
    <r>
      <rPr>
        <b/>
        <sz val="11"/>
        <rFont val="Calibri"/>
        <family val="2"/>
        <scheme val="minor"/>
      </rPr>
      <t>15 minutes</t>
    </r>
    <r>
      <rPr>
        <sz val="11"/>
        <rFont val="Calibri"/>
        <family val="2"/>
        <scheme val="minor"/>
      </rPr>
      <t xml:space="preserve">    (non-compliance = 3 failures)
    - </t>
    </r>
    <r>
      <rPr>
        <b/>
        <sz val="11"/>
        <rFont val="Calibri"/>
        <family val="2"/>
        <scheme val="minor"/>
      </rPr>
      <t>High</t>
    </r>
    <r>
      <rPr>
        <sz val="11"/>
        <rFont val="Calibri"/>
        <family val="2"/>
        <scheme val="minor"/>
      </rPr>
      <t xml:space="preserve"> priority tickets           → </t>
    </r>
    <r>
      <rPr>
        <b/>
        <sz val="11"/>
        <rFont val="Calibri"/>
        <family val="2"/>
        <scheme val="minor"/>
      </rPr>
      <t xml:space="preserve">30 minutes    </t>
    </r>
    <r>
      <rPr>
        <sz val="11"/>
        <rFont val="Calibri"/>
        <family val="2"/>
        <scheme val="minor"/>
      </rPr>
      <t xml:space="preserve"> (non-compliance = 2 failures)
    - </t>
    </r>
    <r>
      <rPr>
        <b/>
        <sz val="11"/>
        <rFont val="Calibri"/>
        <family val="2"/>
        <scheme val="minor"/>
      </rPr>
      <t>Standard</t>
    </r>
    <r>
      <rPr>
        <sz val="11"/>
        <rFont val="Calibri"/>
        <family val="2"/>
        <scheme val="minor"/>
      </rPr>
      <t xml:space="preserve"> priority tickets   → </t>
    </r>
    <r>
      <rPr>
        <b/>
        <sz val="11"/>
        <rFont val="Calibri"/>
        <family val="2"/>
        <scheme val="minor"/>
      </rPr>
      <t>1 hour</t>
    </r>
    <r>
      <rPr>
        <sz val="11"/>
        <rFont val="Calibri"/>
        <family val="2"/>
        <scheme val="minor"/>
      </rPr>
      <t xml:space="preserve">             (non-compliance = 1 failure)
</t>
    </r>
    <r>
      <rPr>
        <b/>
        <sz val="11"/>
        <rFont val="Calibri"/>
        <family val="2"/>
        <scheme val="minor"/>
      </rPr>
      <t xml:space="preserve">2. Resolution time for tickets assigned to the Service Provider
</t>
    </r>
    <r>
      <rPr>
        <sz val="11"/>
        <rFont val="Calibri"/>
        <family val="2"/>
        <scheme val="minor"/>
      </rPr>
      <t xml:space="preserve">The following resolution times apply to tickets submitted via the Ticketing Tool and assigned directly to the Service Provider, unless the ESM and the Service Provider have agreed on a specific Agreed Date for resolution. In such cases, the Agreed Date will serve as the official resolution deadline.
    - </t>
    </r>
    <r>
      <rPr>
        <b/>
        <sz val="11"/>
        <rFont val="Calibri"/>
        <family val="2"/>
        <scheme val="minor"/>
      </rPr>
      <t>Critical</t>
    </r>
    <r>
      <rPr>
        <sz val="11"/>
        <rFont val="Calibri"/>
        <family val="2"/>
        <scheme val="minor"/>
      </rPr>
      <t xml:space="preserve"> priority tickets        </t>
    </r>
    <r>
      <rPr>
        <b/>
        <sz val="11"/>
        <rFont val="Calibri"/>
        <family val="2"/>
        <scheme val="minor"/>
      </rPr>
      <t xml:space="preserve">→ 4 business hours </t>
    </r>
    <r>
      <rPr>
        <sz val="11"/>
        <rFont val="Calibri"/>
        <family val="2"/>
        <scheme val="minor"/>
      </rPr>
      <t xml:space="preserve">   (non-compliance = 3 failures)
    - </t>
    </r>
    <r>
      <rPr>
        <b/>
        <sz val="11"/>
        <rFont val="Calibri"/>
        <family val="2"/>
        <scheme val="minor"/>
      </rPr>
      <t>High</t>
    </r>
    <r>
      <rPr>
        <sz val="11"/>
        <rFont val="Calibri"/>
        <family val="2"/>
        <scheme val="minor"/>
      </rPr>
      <t xml:space="preserve"> priority tickets             </t>
    </r>
    <r>
      <rPr>
        <b/>
        <sz val="11"/>
        <rFont val="Calibri"/>
        <family val="2"/>
        <scheme val="minor"/>
      </rPr>
      <t>→ 5 business days</t>
    </r>
    <r>
      <rPr>
        <sz val="11"/>
        <rFont val="Calibri"/>
        <family val="2"/>
        <scheme val="minor"/>
      </rPr>
      <t xml:space="preserve">      (non-compliance = 2 failures)
    - </t>
    </r>
    <r>
      <rPr>
        <b/>
        <sz val="11"/>
        <rFont val="Calibri"/>
        <family val="2"/>
        <scheme val="minor"/>
      </rPr>
      <t>Standard</t>
    </r>
    <r>
      <rPr>
        <sz val="11"/>
        <rFont val="Calibri"/>
        <family val="2"/>
        <scheme val="minor"/>
      </rPr>
      <t xml:space="preserve"> priority tickets   </t>
    </r>
    <r>
      <rPr>
        <b/>
        <sz val="11"/>
        <rFont val="Calibri"/>
        <family val="2"/>
        <scheme val="minor"/>
      </rPr>
      <t>→ 21 calendar days</t>
    </r>
    <r>
      <rPr>
        <sz val="11"/>
        <rFont val="Calibri"/>
        <family val="2"/>
        <scheme val="minor"/>
      </rPr>
      <t xml:space="preserve">     (non-compliance = 1 failure)
Failures defined for instances of non-compliance shall also apply if the Service Provider fails to meet the Agreed Date.
</t>
    </r>
    <r>
      <rPr>
        <b/>
        <sz val="11"/>
        <rFont val="Calibri"/>
        <family val="2"/>
        <scheme val="minor"/>
      </rPr>
      <t>Measurement</t>
    </r>
    <r>
      <rPr>
        <sz val="11"/>
        <rFont val="Calibri"/>
        <family val="2"/>
        <scheme val="minor"/>
      </rPr>
      <t>: The Service Provider's performance will be assessed based on the monthly failure rate, calculated as the percentage of total failures relative to the total number of opened tickets. The number of opened tickets includes all tickets that were opened in the month being evaluated plus all tickets that were open at the end of previous month (carry-over). Number of failures includes all the failures from the month being evaluated, plus failures from previous month (carry-over). Failures for a given ticket will be counted each evaluated month, starting from the month in which the deadline for resolving the ticket has passed until it is finally resolved. For example: if the deadline for resolving a ticket is in February , and the provider only resolved the ticket in May, then for this ticket failures will be counted in February, March, April and May.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</si>
</sst>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
    <numFmt numFmtId="165" formatCode="&quot;€&quot;#,##0.00"/>
    <numFmt numFmtId="166" formatCode="&quot;&gt;&quot;0\ &quot;Failures&quot;"/>
    <numFmt numFmtId="167" formatCode="#,##0\ &quot;Failures&quot;"/>
    <numFmt numFmtId="168" formatCode="\+\ 0%;\-\ 0%;&quot;+/-&quot;\ 0%"/>
    <numFmt numFmtId="169" formatCode="#,##0.00\ &quot;€&quot;"/>
  </numFmts>
  <fonts count="38" x14ac:knownFonts="1">
    <font>
      <sz val="11"/>
      <color theme="1"/>
      <name val="Calibri"/>
      <family val="2"/>
      <scheme val="minor"/>
    </font>
    <font>
      <b/>
      <sz val="11"/>
      <color theme="1"/>
      <name val="Calibri"/>
      <family val="2"/>
      <scheme val="minor"/>
    </font>
    <font>
      <sz val="10"/>
      <name val="Arial"/>
      <family val="2"/>
    </font>
    <font>
      <sz val="10"/>
      <name val="Arial"/>
      <family val="2"/>
    </font>
    <font>
      <b/>
      <sz val="22"/>
      <name val="Calibri"/>
      <family val="2"/>
      <scheme val="minor"/>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sz val="11"/>
      <name val="Calibri"/>
      <family val="2"/>
      <scheme val="minor"/>
    </font>
    <font>
      <b/>
      <sz val="9"/>
      <name val="Calibri"/>
      <family val="2"/>
      <scheme val="minor"/>
    </font>
    <font>
      <sz val="10"/>
      <name val="Arial"/>
      <family val="2"/>
    </font>
    <font>
      <b/>
      <sz val="30"/>
      <name val="Calibri"/>
      <family val="2"/>
      <scheme val="minor"/>
    </font>
    <font>
      <b/>
      <sz val="18"/>
      <name val="Calibri"/>
      <family val="2"/>
      <scheme val="minor"/>
    </font>
    <font>
      <sz val="18"/>
      <name val="Calibri"/>
      <family val="2"/>
      <scheme val="minor"/>
    </font>
    <font>
      <sz val="22"/>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sz val="8"/>
      <color theme="1"/>
      <name val="Calibri"/>
      <family val="2"/>
      <scheme val="minor"/>
    </font>
    <font>
      <sz val="8"/>
      <name val="Calibri"/>
      <family val="2"/>
      <scheme val="minor"/>
    </font>
    <font>
      <sz val="9"/>
      <color rgb="FFFF0000"/>
      <name val="Calibri"/>
      <family val="2"/>
      <scheme val="minor"/>
    </font>
    <font>
      <sz val="10"/>
      <color rgb="FFFF0000"/>
      <name val="Calibri"/>
      <family val="2"/>
      <scheme val="minor"/>
    </font>
    <font>
      <sz val="11"/>
      <color rgb="FFFFFFFF"/>
      <name val="Calibri"/>
      <family val="2"/>
      <scheme val="minor"/>
    </font>
    <font>
      <b/>
      <sz val="11"/>
      <color theme="1"/>
      <name val="Calibri"/>
      <family val="2"/>
    </font>
    <font>
      <sz val="10"/>
      <name val="Calibri"/>
      <family val="2"/>
    </font>
    <font>
      <sz val="10"/>
      <color theme="4"/>
      <name val="Calibri"/>
      <family val="2"/>
    </font>
    <font>
      <sz val="10"/>
      <color theme="6"/>
      <name val="Calibri"/>
      <family val="2"/>
    </font>
    <font>
      <sz val="10"/>
      <color theme="5"/>
      <name val="Calibri"/>
      <family val="2"/>
    </font>
    <font>
      <sz val="11"/>
      <color rgb="FF00B050"/>
      <name val="Calibri"/>
      <family val="2"/>
      <scheme val="minor"/>
    </font>
    <font>
      <i/>
      <sz val="11"/>
      <color theme="1"/>
      <name val="Calibri"/>
      <family val="2"/>
      <scheme val="minor"/>
    </font>
    <font>
      <sz val="9"/>
      <color theme="9"/>
      <name val="Calibri"/>
      <family val="2"/>
      <scheme val="minor"/>
    </font>
    <font>
      <sz val="11"/>
      <color rgb="FF000000"/>
      <name val="Calibri"/>
      <family val="2"/>
      <scheme val="minor"/>
    </font>
    <font>
      <b/>
      <sz val="11"/>
      <color rgb="FF000000"/>
      <name val="Calibri"/>
      <family val="2"/>
      <scheme val="minor"/>
    </font>
    <font>
      <sz val="11"/>
      <color rgb="FF000000"/>
      <name val="Calibri"/>
      <family val="2"/>
      <scheme val="minor"/>
    </font>
    <font>
      <sz val="10"/>
      <color theme="1"/>
      <name val="Calibri"/>
      <family val="2"/>
      <scheme val="minor"/>
    </font>
    <font>
      <b/>
      <u/>
      <sz val="11"/>
      <color rgb="FF00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rgb="FF4F81BD"/>
        <bgColor rgb="FF000000"/>
      </patternFill>
    </fill>
    <fill>
      <patternFill patternType="solid">
        <fgColor theme="4" tint="0.59999389629810485"/>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2" fillId="0" borderId="0"/>
    <xf numFmtId="0" fontId="3" fillId="0" borderId="0"/>
    <xf numFmtId="9" fontId="3" fillId="0" borderId="0" applyFont="0" applyFill="0" applyBorder="0" applyAlignment="0" applyProtection="0"/>
    <xf numFmtId="0" fontId="12" fillId="0" borderId="0"/>
    <xf numFmtId="0" fontId="2" fillId="0" borderId="0"/>
    <xf numFmtId="9" fontId="2" fillId="0" borderId="0" applyFont="0" applyFill="0" applyBorder="0" applyAlignment="0" applyProtection="0"/>
    <xf numFmtId="0" fontId="2" fillId="0" borderId="0"/>
    <xf numFmtId="44"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0" fontId="2" fillId="0" borderId="0"/>
  </cellStyleXfs>
  <cellXfs count="152">
    <xf numFmtId="0" fontId="0" fillId="0" borderId="0" xfId="0"/>
    <xf numFmtId="0" fontId="6" fillId="0" borderId="0" xfId="4" applyFont="1"/>
    <xf numFmtId="0" fontId="14" fillId="0" borderId="0" xfId="4" applyFont="1" applyAlignment="1">
      <alignment horizontal="justify"/>
    </xf>
    <xf numFmtId="0" fontId="15" fillId="0" borderId="0" xfId="4" applyFont="1"/>
    <xf numFmtId="0" fontId="14" fillId="0" borderId="0" xfId="4" applyFont="1" applyAlignment="1">
      <alignment horizontal="center"/>
    </xf>
    <xf numFmtId="0" fontId="16" fillId="0" borderId="0" xfId="4" applyFont="1"/>
    <xf numFmtId="0" fontId="4" fillId="0" borderId="0" xfId="4" applyFont="1" applyAlignment="1">
      <alignment horizontal="center"/>
    </xf>
    <xf numFmtId="0" fontId="6" fillId="0" borderId="7" xfId="5" applyFont="1" applyBorder="1"/>
    <xf numFmtId="0" fontId="6" fillId="0" borderId="0" xfId="5" applyFont="1"/>
    <xf numFmtId="0" fontId="5" fillId="0" borderId="0" xfId="5" applyFont="1"/>
    <xf numFmtId="0" fontId="6" fillId="0" borderId="0" xfId="5" applyFont="1" applyAlignment="1">
      <alignment horizontal="center"/>
    </xf>
    <xf numFmtId="0" fontId="17" fillId="0" borderId="0" xfId="5" applyFont="1" applyAlignment="1">
      <alignment vertical="center" wrapText="1"/>
    </xf>
    <xf numFmtId="0" fontId="18" fillId="4" borderId="1" xfId="5" applyFont="1" applyFill="1" applyBorder="1" applyAlignment="1">
      <alignment horizontal="center" vertical="center"/>
    </xf>
    <xf numFmtId="0" fontId="17" fillId="0" borderId="0" xfId="5" applyFont="1"/>
    <xf numFmtId="0" fontId="17" fillId="0" borderId="0" xfId="5" applyFont="1" applyAlignment="1">
      <alignment vertical="center"/>
    </xf>
    <xf numFmtId="9" fontId="9" fillId="0" borderId="0" xfId="5" applyNumberFormat="1" applyFont="1" applyAlignment="1">
      <alignment horizontal="center" vertical="center"/>
    </xf>
    <xf numFmtId="0" fontId="8" fillId="13" borderId="1" xfId="5" applyFont="1" applyFill="1" applyBorder="1" applyAlignment="1">
      <alignment horizontal="center" vertical="center"/>
    </xf>
    <xf numFmtId="164" fontId="10" fillId="2" borderId="1" xfId="5" applyNumberFormat="1" applyFont="1" applyFill="1" applyBorder="1" applyAlignment="1">
      <alignment vertical="center"/>
    </xf>
    <xf numFmtId="165" fontId="10" fillId="2" borderId="1" xfId="5" applyNumberFormat="1" applyFont="1" applyFill="1" applyBorder="1" applyAlignment="1">
      <alignment vertical="center"/>
    </xf>
    <xf numFmtId="0" fontId="20" fillId="14" borderId="1" xfId="5" applyFont="1" applyFill="1" applyBorder="1" applyAlignment="1">
      <alignment horizontal="center" vertical="center" wrapText="1"/>
    </xf>
    <xf numFmtId="0" fontId="21" fillId="0" borderId="1" xfId="5" applyFont="1" applyBorder="1" applyAlignment="1">
      <alignment horizontal="center" vertical="center" wrapText="1"/>
    </xf>
    <xf numFmtId="0" fontId="1" fillId="5" borderId="2" xfId="5" applyFont="1" applyFill="1" applyBorder="1" applyAlignment="1">
      <alignment horizontal="center" vertical="center"/>
    </xf>
    <xf numFmtId="0" fontId="6" fillId="0" borderId="0" xfId="5" applyFont="1" applyAlignment="1">
      <alignment horizontal="center" vertical="center"/>
    </xf>
    <xf numFmtId="0" fontId="8" fillId="7" borderId="1" xfId="5" applyFont="1" applyFill="1" applyBorder="1" applyAlignment="1">
      <alignment horizontal="center" vertical="center"/>
    </xf>
    <xf numFmtId="0" fontId="8" fillId="7" borderId="1" xfId="5" applyFont="1" applyFill="1" applyBorder="1" applyAlignment="1">
      <alignment horizontal="center" vertical="center" wrapText="1"/>
    </xf>
    <xf numFmtId="0" fontId="10" fillId="0" borderId="1" xfId="5" applyFont="1" applyBorder="1" applyAlignment="1">
      <alignment horizontal="center" vertical="center" wrapText="1"/>
    </xf>
    <xf numFmtId="0" fontId="10" fillId="15" borderId="1" xfId="5" applyFont="1" applyFill="1" applyBorder="1" applyAlignment="1">
      <alignment horizontal="center" vertical="center" wrapText="1"/>
    </xf>
    <xf numFmtId="0" fontId="10" fillId="14" borderId="1" xfId="5" applyFont="1" applyFill="1" applyBorder="1" applyAlignment="1">
      <alignment horizontal="center" vertical="center" wrapText="1"/>
    </xf>
    <xf numFmtId="0" fontId="21" fillId="15" borderId="1" xfId="5" applyFont="1" applyFill="1" applyBorder="1" applyAlignment="1">
      <alignment horizontal="center" vertical="center" wrapText="1"/>
    </xf>
    <xf numFmtId="9" fontId="19" fillId="0" borderId="1" xfId="5" applyNumberFormat="1" applyFont="1" applyBorder="1" applyAlignment="1">
      <alignment horizontal="center" vertical="center" wrapText="1"/>
    </xf>
    <xf numFmtId="0" fontId="17" fillId="15" borderId="0" xfId="5" applyFont="1" applyFill="1" applyAlignment="1">
      <alignment vertical="center" wrapText="1"/>
    </xf>
    <xf numFmtId="0" fontId="8" fillId="13" borderId="1" xfId="5" applyFont="1" applyFill="1" applyBorder="1" applyAlignment="1">
      <alignment horizontal="center" vertical="center" wrapText="1"/>
    </xf>
    <xf numFmtId="0" fontId="6" fillId="15" borderId="11" xfId="5" applyFont="1" applyFill="1" applyBorder="1" applyAlignment="1">
      <alignment wrapText="1"/>
    </xf>
    <xf numFmtId="0" fontId="6" fillId="15" borderId="0" xfId="5" applyFont="1" applyFill="1" applyAlignment="1">
      <alignment vertical="top" wrapText="1"/>
    </xf>
    <xf numFmtId="0" fontId="17" fillId="0" borderId="1" xfId="5" applyFont="1" applyBorder="1" applyAlignment="1">
      <alignment horizontal="center" vertical="center"/>
    </xf>
    <xf numFmtId="0" fontId="17" fillId="14" borderId="1" xfId="5" applyFont="1" applyFill="1" applyBorder="1" applyAlignment="1">
      <alignment horizontal="center" vertical="center" wrapText="1"/>
    </xf>
    <xf numFmtId="166" fontId="22" fillId="0" borderId="1" xfId="5" applyNumberFormat="1" applyFont="1" applyBorder="1" applyAlignment="1">
      <alignment horizontal="center" vertical="center" wrapText="1"/>
    </xf>
    <xf numFmtId="0" fontId="23" fillId="0" borderId="0" xfId="5" applyFont="1"/>
    <xf numFmtId="0" fontId="17" fillId="7" borderId="1" xfId="5" applyFont="1" applyFill="1" applyBorder="1" applyAlignment="1">
      <alignment horizontal="center" vertical="center" wrapText="1"/>
    </xf>
    <xf numFmtId="0" fontId="10" fillId="7" borderId="1" xfId="5" applyFont="1" applyFill="1" applyBorder="1" applyAlignment="1">
      <alignment horizontal="center" vertical="center" wrapText="1"/>
    </xf>
    <xf numFmtId="0" fontId="17" fillId="0" borderId="1" xfId="5" applyFont="1" applyBorder="1" applyAlignment="1">
      <alignment vertical="center"/>
    </xf>
    <xf numFmtId="168" fontId="17" fillId="8" borderId="1" xfId="5" quotePrefix="1" applyNumberFormat="1" applyFont="1" applyFill="1" applyBorder="1" applyAlignment="1">
      <alignment horizontal="center" vertical="center"/>
    </xf>
    <xf numFmtId="168" fontId="17" fillId="9" borderId="1" xfId="5" quotePrefix="1" applyNumberFormat="1" applyFont="1" applyFill="1" applyBorder="1" applyAlignment="1">
      <alignment horizontal="center" vertical="center"/>
    </xf>
    <xf numFmtId="168" fontId="17" fillId="10" borderId="1" xfId="5" quotePrefix="1" applyNumberFormat="1" applyFont="1" applyFill="1" applyBorder="1" applyAlignment="1">
      <alignment horizontal="center" vertical="center"/>
    </xf>
    <xf numFmtId="168" fontId="17" fillId="11" borderId="1" xfId="5" quotePrefix="1" applyNumberFormat="1" applyFont="1" applyFill="1" applyBorder="1" applyAlignment="1">
      <alignment horizontal="center" vertical="center"/>
    </xf>
    <xf numFmtId="168" fontId="17" fillId="12" borderId="1" xfId="5" quotePrefix="1" applyNumberFormat="1" applyFont="1" applyFill="1" applyBorder="1" applyAlignment="1">
      <alignment horizontal="center" vertical="center"/>
    </xf>
    <xf numFmtId="168" fontId="17" fillId="6" borderId="1" xfId="5" quotePrefix="1" applyNumberFormat="1" applyFont="1" applyFill="1" applyBorder="1" applyAlignment="1">
      <alignment horizontal="center" vertical="center"/>
    </xf>
    <xf numFmtId="168" fontId="17" fillId="0" borderId="1" xfId="5" applyNumberFormat="1" applyFont="1" applyBorder="1" applyAlignment="1">
      <alignment horizontal="center" vertical="center"/>
    </xf>
    <xf numFmtId="0" fontId="6" fillId="0" borderId="0" xfId="5" applyFont="1" applyAlignment="1">
      <alignment horizontal="right"/>
    </xf>
    <xf numFmtId="0" fontId="17" fillId="0" borderId="1" xfId="5" applyFont="1" applyBorder="1" applyAlignment="1">
      <alignment horizontal="center" vertical="center" wrapText="1"/>
    </xf>
    <xf numFmtId="167" fontId="19" fillId="15" borderId="1" xfId="5" applyNumberFormat="1" applyFont="1" applyFill="1" applyBorder="1" applyAlignment="1">
      <alignment horizontal="center" vertical="center" wrapText="1"/>
    </xf>
    <xf numFmtId="0" fontId="19" fillId="15" borderId="1" xfId="5" applyFont="1" applyFill="1" applyBorder="1" applyAlignment="1">
      <alignment horizontal="center" vertical="center" wrapText="1"/>
    </xf>
    <xf numFmtId="0" fontId="1" fillId="7" borderId="1" xfId="5" applyFont="1" applyFill="1" applyBorder="1" applyAlignment="1">
      <alignment horizontal="center" vertical="center" wrapText="1"/>
    </xf>
    <xf numFmtId="0" fontId="24" fillId="17" borderId="1" xfId="0" applyFont="1" applyFill="1" applyBorder="1" applyAlignment="1">
      <alignment horizontal="center" vertical="center" wrapText="1"/>
    </xf>
    <xf numFmtId="164" fontId="1" fillId="0" borderId="1" xfId="9" applyNumberFormat="1" applyFont="1" applyBorder="1" applyAlignment="1">
      <alignment horizontal="center" vertical="center"/>
    </xf>
    <xf numFmtId="167" fontId="19" fillId="16" borderId="1" xfId="5" applyNumberFormat="1" applyFont="1" applyFill="1" applyBorder="1" applyAlignment="1">
      <alignment horizontal="center" vertical="center"/>
    </xf>
    <xf numFmtId="164" fontId="6" fillId="0" borderId="0" xfId="5" applyNumberFormat="1" applyFont="1"/>
    <xf numFmtId="169" fontId="1" fillId="0" borderId="1" xfId="9" applyNumberFormat="1" applyFont="1" applyBorder="1" applyAlignment="1">
      <alignment horizontal="center" vertical="center"/>
    </xf>
    <xf numFmtId="0" fontId="6" fillId="0" borderId="0" xfId="5" applyFont="1" applyAlignment="1">
      <alignment horizontal="left" vertical="center"/>
    </xf>
    <xf numFmtId="0" fontId="6" fillId="15" borderId="13" xfId="5" applyFont="1" applyFill="1" applyBorder="1"/>
    <xf numFmtId="0" fontId="6" fillId="15" borderId="0" xfId="5" applyFont="1" applyFill="1"/>
    <xf numFmtId="0" fontId="5" fillId="15" borderId="0" xfId="5" applyFont="1" applyFill="1"/>
    <xf numFmtId="0" fontId="6" fillId="15" borderId="0" xfId="5" applyFont="1" applyFill="1" applyAlignment="1">
      <alignment horizontal="center"/>
    </xf>
    <xf numFmtId="0" fontId="6" fillId="15" borderId="0" xfId="5" applyFont="1" applyFill="1" applyAlignment="1">
      <alignment horizontal="left"/>
    </xf>
    <xf numFmtId="0" fontId="6" fillId="15" borderId="0" xfId="5" applyFont="1" applyFill="1" applyAlignment="1">
      <alignment horizontal="right"/>
    </xf>
    <xf numFmtId="0" fontId="7" fillId="15" borderId="0" xfId="5" applyFont="1" applyFill="1" applyAlignment="1">
      <alignment horizontal="left"/>
    </xf>
    <xf numFmtId="0" fontId="7" fillId="15" borderId="0" xfId="5" applyFont="1" applyFill="1"/>
    <xf numFmtId="0" fontId="17" fillId="15" borderId="0" xfId="5" applyFont="1" applyFill="1" applyAlignment="1">
      <alignment horizontal="center"/>
    </xf>
    <xf numFmtId="0" fontId="7" fillId="2" borderId="1" xfId="5" applyFont="1" applyFill="1" applyBorder="1" applyAlignment="1">
      <alignment horizontal="center" vertical="center"/>
    </xf>
    <xf numFmtId="169" fontId="6" fillId="15" borderId="0" xfId="5" applyNumberFormat="1" applyFont="1" applyFill="1"/>
    <xf numFmtId="0" fontId="18" fillId="6" borderId="1" xfId="5" applyFont="1" applyFill="1" applyBorder="1" applyAlignment="1">
      <alignment horizontal="center" vertical="center"/>
    </xf>
    <xf numFmtId="0" fontId="6" fillId="15" borderId="5" xfId="5" applyFont="1" applyFill="1" applyBorder="1"/>
    <xf numFmtId="0" fontId="9" fillId="15" borderId="0" xfId="5" applyFont="1" applyFill="1"/>
    <xf numFmtId="0" fontId="11" fillId="15" borderId="0" xfId="5" applyFont="1" applyFill="1" applyAlignment="1">
      <alignment horizontal="right"/>
    </xf>
    <xf numFmtId="0" fontId="11" fillId="15" borderId="0" xfId="5" applyFont="1" applyFill="1" applyAlignment="1">
      <alignment horizontal="left"/>
    </xf>
    <xf numFmtId="0" fontId="2" fillId="15" borderId="0" xfId="5" applyFill="1"/>
    <xf numFmtId="0" fontId="4" fillId="15" borderId="6" xfId="5" applyFont="1" applyFill="1" applyBorder="1" applyAlignment="1">
      <alignment vertical="center" wrapText="1"/>
    </xf>
    <xf numFmtId="0" fontId="2" fillId="0" borderId="0" xfId="11"/>
    <xf numFmtId="0" fontId="25" fillId="2" borderId="1" xfId="11" applyFont="1" applyFill="1" applyBorder="1" applyAlignment="1">
      <alignment vertical="center"/>
    </xf>
    <xf numFmtId="0" fontId="25" fillId="2" borderId="1" xfId="11" applyFont="1" applyFill="1" applyBorder="1" applyAlignment="1">
      <alignment horizontal="center" vertical="center"/>
    </xf>
    <xf numFmtId="0" fontId="26" fillId="2" borderId="1" xfId="11" applyFont="1" applyFill="1" applyBorder="1" applyAlignment="1">
      <alignment vertical="center"/>
    </xf>
    <xf numFmtId="0" fontId="26" fillId="0" borderId="1" xfId="11" quotePrefix="1" applyFont="1" applyBorder="1" applyAlignment="1">
      <alignment vertical="top" wrapText="1"/>
    </xf>
    <xf numFmtId="0" fontId="26" fillId="0" borderId="1" xfId="11" applyFont="1" applyBorder="1" applyAlignment="1">
      <alignment horizontal="left" vertical="top" wrapText="1"/>
    </xf>
    <xf numFmtId="0" fontId="0" fillId="0" borderId="1" xfId="5" applyFont="1" applyBorder="1" applyAlignment="1">
      <alignment horizontal="left" vertical="center" wrapText="1"/>
    </xf>
    <xf numFmtId="0" fontId="4" fillId="3" borderId="7" xfId="5" applyFont="1" applyFill="1" applyBorder="1" applyAlignment="1">
      <alignment horizontal="left" vertical="center" wrapText="1"/>
    </xf>
    <xf numFmtId="0" fontId="30" fillId="0" borderId="0" xfId="0" applyFont="1"/>
    <xf numFmtId="9" fontId="17" fillId="0" borderId="0" xfId="9" applyFont="1" applyAlignment="1">
      <alignment horizontal="center" vertical="center" wrapText="1"/>
    </xf>
    <xf numFmtId="0" fontId="0" fillId="0" borderId="0" xfId="5" applyFont="1" applyAlignment="1">
      <alignment horizontal="left" vertical="center" wrapText="1"/>
    </xf>
    <xf numFmtId="0" fontId="7" fillId="0" borderId="0" xfId="5" applyFont="1" applyAlignment="1">
      <alignment horizontal="center" vertical="center"/>
    </xf>
    <xf numFmtId="0" fontId="31" fillId="0" borderId="0" xfId="5" applyFont="1" applyAlignment="1">
      <alignment horizontal="center" vertical="center"/>
    </xf>
    <xf numFmtId="0" fontId="32" fillId="19" borderId="1" xfId="5" applyFont="1" applyFill="1" applyBorder="1" applyAlignment="1">
      <alignment horizontal="center" vertical="center" wrapText="1"/>
    </xf>
    <xf numFmtId="0" fontId="1" fillId="0" borderId="1" xfId="5" applyFont="1" applyBorder="1" applyAlignment="1">
      <alignment horizontal="center" vertical="center" wrapText="1"/>
    </xf>
    <xf numFmtId="0" fontId="1" fillId="0" borderId="9" xfId="5" applyFont="1" applyBorder="1" applyAlignment="1">
      <alignment horizontal="center" vertical="center" wrapText="1"/>
    </xf>
    <xf numFmtId="9" fontId="19" fillId="15" borderId="1" xfId="5" applyNumberFormat="1" applyFont="1" applyFill="1" applyBorder="1" applyAlignment="1">
      <alignment horizontal="center" vertical="center" wrapText="1"/>
    </xf>
    <xf numFmtId="0" fontId="19" fillId="0" borderId="1" xfId="5" applyFont="1" applyBorder="1" applyAlignment="1">
      <alignment horizontal="center" vertical="center" wrapText="1"/>
    </xf>
    <xf numFmtId="9" fontId="19" fillId="0" borderId="1" xfId="9" applyFont="1" applyFill="1" applyBorder="1" applyAlignment="1">
      <alignment horizontal="center" vertical="center" wrapText="1"/>
    </xf>
    <xf numFmtId="167" fontId="19" fillId="0" borderId="1" xfId="5" applyNumberFormat="1" applyFont="1" applyBorder="1" applyAlignment="1">
      <alignment horizontal="center" vertical="center" wrapText="1"/>
    </xf>
    <xf numFmtId="0" fontId="17" fillId="0" borderId="0" xfId="0" applyFont="1"/>
    <xf numFmtId="167" fontId="19" fillId="19" borderId="1" xfId="5" applyNumberFormat="1" applyFont="1" applyFill="1" applyBorder="1" applyAlignment="1">
      <alignment horizontal="center" vertical="center"/>
    </xf>
    <xf numFmtId="0" fontId="35" fillId="0" borderId="1" xfId="5" applyFont="1" applyBorder="1" applyAlignment="1">
      <alignment horizontal="left" vertical="center" wrapText="1"/>
    </xf>
    <xf numFmtId="0" fontId="17" fillId="0" borderId="1" xfId="5" applyFont="1" applyBorder="1" applyAlignment="1">
      <alignment horizontal="left" vertical="top" wrapText="1"/>
    </xf>
    <xf numFmtId="0" fontId="36" fillId="0" borderId="0" xfId="5" applyFont="1"/>
    <xf numFmtId="168" fontId="6" fillId="0" borderId="0" xfId="5" applyNumberFormat="1" applyFont="1"/>
    <xf numFmtId="0" fontId="21" fillId="14" borderId="1" xfId="5" applyFont="1" applyFill="1" applyBorder="1" applyAlignment="1">
      <alignment horizontal="center" vertical="center" wrapText="1"/>
    </xf>
    <xf numFmtId="0" fontId="20" fillId="0" borderId="1" xfId="5" applyFont="1" applyBorder="1" applyAlignment="1">
      <alignment horizontal="center" vertical="center" wrapText="1"/>
    </xf>
    <xf numFmtId="167" fontId="6" fillId="0" borderId="0" xfId="5" applyNumberFormat="1" applyFont="1"/>
    <xf numFmtId="0" fontId="4" fillId="15" borderId="15" xfId="5" applyFont="1" applyFill="1" applyBorder="1" applyAlignment="1">
      <alignment vertical="center" wrapText="1"/>
    </xf>
    <xf numFmtId="0" fontId="6" fillId="0" borderId="0" xfId="5" quotePrefix="1" applyFont="1"/>
    <xf numFmtId="165" fontId="8" fillId="2" borderId="1" xfId="5" applyNumberFormat="1" applyFont="1" applyFill="1" applyBorder="1" applyAlignment="1">
      <alignment vertical="center"/>
    </xf>
    <xf numFmtId="0" fontId="33" fillId="0" borderId="1" xfId="5" applyFont="1" applyBorder="1" applyAlignment="1">
      <alignment horizontal="left" vertical="top" wrapText="1"/>
    </xf>
    <xf numFmtId="0" fontId="33" fillId="0" borderId="1" xfId="5" applyFont="1" applyBorder="1" applyAlignment="1">
      <alignment horizontal="left" vertical="center" wrapText="1"/>
    </xf>
    <xf numFmtId="0" fontId="33" fillId="0" borderId="0" xfId="0" applyFont="1" applyAlignment="1">
      <alignment vertical="top" wrapText="1"/>
    </xf>
    <xf numFmtId="0" fontId="10" fillId="0" borderId="1" xfId="5" applyFont="1" applyBorder="1" applyAlignment="1">
      <alignment horizontal="left" vertical="center" wrapText="1"/>
    </xf>
    <xf numFmtId="0" fontId="13" fillId="0" borderId="5" xfId="4" applyFont="1" applyBorder="1" applyAlignment="1">
      <alignment horizontal="center"/>
    </xf>
    <xf numFmtId="0" fontId="4" fillId="15" borderId="6" xfId="5" applyFont="1" applyFill="1" applyBorder="1" applyAlignment="1">
      <alignment horizontal="left" vertical="center" wrapText="1"/>
    </xf>
    <xf numFmtId="0" fontId="4" fillId="15" borderId="7" xfId="5" applyFont="1" applyFill="1" applyBorder="1" applyAlignment="1">
      <alignment horizontal="left" vertical="center" wrapText="1"/>
    </xf>
    <xf numFmtId="0" fontId="4" fillId="15" borderId="8" xfId="5" applyFont="1" applyFill="1" applyBorder="1" applyAlignment="1">
      <alignment horizontal="left" vertical="center" wrapText="1"/>
    </xf>
    <xf numFmtId="0" fontId="6" fillId="15" borderId="12" xfId="5" applyFont="1" applyFill="1" applyBorder="1" applyAlignment="1">
      <alignment horizontal="center"/>
    </xf>
    <xf numFmtId="0" fontId="6" fillId="15" borderId="13" xfId="5" applyFont="1" applyFill="1" applyBorder="1" applyAlignment="1">
      <alignment horizontal="center"/>
    </xf>
    <xf numFmtId="0" fontId="7" fillId="0" borderId="6" xfId="5" applyFont="1" applyBorder="1" applyAlignment="1">
      <alignment horizontal="center"/>
    </xf>
    <xf numFmtId="0" fontId="7" fillId="0" borderId="7" xfId="5" applyFont="1" applyBorder="1" applyAlignment="1">
      <alignment horizontal="center"/>
    </xf>
    <xf numFmtId="0" fontId="7" fillId="0" borderId="8" xfId="5" applyFont="1" applyBorder="1" applyAlignment="1">
      <alignment horizontal="center"/>
    </xf>
    <xf numFmtId="0" fontId="4" fillId="3" borderId="6" xfId="5" applyFont="1" applyFill="1" applyBorder="1" applyAlignment="1">
      <alignment horizontal="left" vertical="center" wrapText="1"/>
    </xf>
    <xf numFmtId="0" fontId="4" fillId="3" borderId="7" xfId="5" applyFont="1" applyFill="1" applyBorder="1" applyAlignment="1">
      <alignment horizontal="left" vertical="center" wrapText="1"/>
    </xf>
    <xf numFmtId="0" fontId="6" fillId="0" borderId="7" xfId="5" applyFont="1" applyBorder="1" applyAlignment="1">
      <alignment horizontal="center"/>
    </xf>
    <xf numFmtId="0" fontId="7" fillId="0" borderId="6" xfId="5" applyFont="1" applyBorder="1" applyAlignment="1">
      <alignment horizontal="center" vertical="center"/>
    </xf>
    <xf numFmtId="0" fontId="7" fillId="0" borderId="7" xfId="5" applyFont="1" applyBorder="1" applyAlignment="1">
      <alignment horizontal="center" vertical="center"/>
    </xf>
    <xf numFmtId="0" fontId="18" fillId="6" borderId="2" xfId="5" applyFont="1" applyFill="1" applyBorder="1" applyAlignment="1">
      <alignment horizontal="center" vertical="center"/>
    </xf>
    <xf numFmtId="0" fontId="18" fillId="6" borderId="3" xfId="5" applyFont="1" applyFill="1" applyBorder="1" applyAlignment="1">
      <alignment horizontal="center" vertical="center"/>
    </xf>
    <xf numFmtId="0" fontId="18" fillId="6" borderId="4" xfId="5" applyFont="1" applyFill="1" applyBorder="1" applyAlignment="1">
      <alignment horizontal="center" vertical="center"/>
    </xf>
    <xf numFmtId="0" fontId="1" fillId="7" borderId="2" xfId="5" applyFont="1" applyFill="1" applyBorder="1" applyAlignment="1">
      <alignment horizontal="center" vertical="center" wrapText="1"/>
    </xf>
    <xf numFmtId="0" fontId="1" fillId="7" borderId="3" xfId="5" applyFont="1" applyFill="1" applyBorder="1" applyAlignment="1">
      <alignment horizontal="center" vertical="center" wrapText="1"/>
    </xf>
    <xf numFmtId="0" fontId="1" fillId="7" borderId="4" xfId="5" applyFont="1" applyFill="1" applyBorder="1" applyAlignment="1">
      <alignment horizontal="center" vertical="center" wrapText="1"/>
    </xf>
    <xf numFmtId="0" fontId="8" fillId="15" borderId="2" xfId="5" applyFont="1" applyFill="1" applyBorder="1" applyAlignment="1">
      <alignment horizontal="center"/>
    </xf>
    <xf numFmtId="0" fontId="8" fillId="15" borderId="3" xfId="5" applyFont="1" applyFill="1" applyBorder="1" applyAlignment="1">
      <alignment horizontal="center"/>
    </xf>
    <xf numFmtId="0" fontId="8" fillId="15" borderId="4" xfId="5" applyFont="1" applyFill="1" applyBorder="1" applyAlignment="1">
      <alignment horizontal="center"/>
    </xf>
    <xf numFmtId="0" fontId="7" fillId="0" borderId="2" xfId="5" applyFont="1" applyBorder="1" applyAlignment="1">
      <alignment horizontal="center" vertical="center"/>
    </xf>
    <xf numFmtId="0" fontId="7" fillId="0" borderId="4" xfId="5" applyFont="1" applyBorder="1" applyAlignment="1">
      <alignment horizontal="center" vertical="center"/>
    </xf>
    <xf numFmtId="0" fontId="10" fillId="15" borderId="2" xfId="5" applyFont="1" applyFill="1" applyBorder="1" applyAlignment="1">
      <alignment horizontal="left" vertical="center" wrapText="1"/>
    </xf>
    <xf numFmtId="0" fontId="10" fillId="15" borderId="4" xfId="5" applyFont="1" applyFill="1" applyBorder="1" applyAlignment="1">
      <alignment horizontal="left" vertical="center" wrapText="1"/>
    </xf>
    <xf numFmtId="0" fontId="7" fillId="0" borderId="9" xfId="5" applyFont="1" applyBorder="1" applyAlignment="1">
      <alignment horizontal="center" vertical="center"/>
    </xf>
    <xf numFmtId="0" fontId="7" fillId="0" borderId="10" xfId="5" applyFont="1" applyBorder="1" applyAlignment="1">
      <alignment horizontal="center" vertical="center"/>
    </xf>
    <xf numFmtId="44" fontId="10" fillId="16" borderId="2" xfId="8" applyFont="1" applyFill="1" applyBorder="1" applyAlignment="1">
      <alignment horizontal="center" vertical="center"/>
    </xf>
    <xf numFmtId="44" fontId="10" fillId="16" borderId="4" xfId="8" applyFont="1" applyFill="1" applyBorder="1" applyAlignment="1">
      <alignment horizontal="center" vertical="center"/>
    </xf>
    <xf numFmtId="0" fontId="25" fillId="18" borderId="14" xfId="11" applyFont="1" applyFill="1" applyBorder="1" applyAlignment="1">
      <alignment horizontal="center" wrapText="1"/>
    </xf>
    <xf numFmtId="0" fontId="25" fillId="18" borderId="5" xfId="11" applyFont="1" applyFill="1" applyBorder="1" applyAlignment="1">
      <alignment horizontal="center" wrapText="1"/>
    </xf>
    <xf numFmtId="0" fontId="25" fillId="18" borderId="2" xfId="11" applyFont="1" applyFill="1" applyBorder="1" applyAlignment="1">
      <alignment horizontal="center" wrapText="1"/>
    </xf>
    <xf numFmtId="0" fontId="25" fillId="18" borderId="3" xfId="11" applyFont="1" applyFill="1" applyBorder="1" applyAlignment="1">
      <alignment horizontal="center" wrapText="1"/>
    </xf>
    <xf numFmtId="0" fontId="25" fillId="18" borderId="4" xfId="11" applyFont="1" applyFill="1" applyBorder="1" applyAlignment="1">
      <alignment horizontal="center" wrapText="1"/>
    </xf>
    <xf numFmtId="0" fontId="6" fillId="0" borderId="2" xfId="11" applyFont="1" applyBorder="1" applyAlignment="1">
      <alignment horizontal="left" vertical="top" wrapText="1"/>
    </xf>
    <xf numFmtId="0" fontId="6" fillId="0" borderId="3" xfId="11" applyFont="1" applyBorder="1" applyAlignment="1">
      <alignment horizontal="left" vertical="top" wrapText="1"/>
    </xf>
    <xf numFmtId="0" fontId="6" fillId="0" borderId="4" xfId="11" applyFont="1" applyBorder="1" applyAlignment="1">
      <alignment horizontal="left" vertical="top" wrapText="1"/>
    </xf>
  </cellXfs>
  <cellStyles count="12">
    <cellStyle name="Normal 2" xfId="1" xr:uid="{00000000-0005-0000-0000-000001000000}"/>
    <cellStyle name="Normal 3" xfId="4" xr:uid="{00000000-0005-0000-0000-000002000000}"/>
    <cellStyle name="Normal 3 2" xfId="7" xr:uid="{00000000-0005-0000-0000-000003000000}"/>
    <cellStyle name="Prozent" xfId="9" builtinId="5"/>
    <cellStyle name="Prozent 2" xfId="3" xr:uid="{00000000-0005-0000-0000-000004000000}"/>
    <cellStyle name="Prozent 2 2" xfId="6" xr:uid="{00000000-0005-0000-0000-000005000000}"/>
    <cellStyle name="Standard" xfId="0" builtinId="0"/>
    <cellStyle name="Standard 2" xfId="2" xr:uid="{00000000-0005-0000-0000-000006000000}"/>
    <cellStyle name="Standard 2 2" xfId="5" xr:uid="{00000000-0005-0000-0000-000007000000}"/>
    <cellStyle name="Standard 3" xfId="11" xr:uid="{1C2704E1-E46D-4ED6-BB7D-D4D61667C4A8}"/>
    <cellStyle name="Währung" xfId="8" builtinId="4"/>
    <cellStyle name="Währung 2" xfId="10" xr:uid="{C0BB865C-7582-4052-B391-B92EF59AC160}"/>
  </cellStyles>
  <dxfs count="261">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4"/>
      </font>
    </dxf>
    <dxf>
      <font>
        <color theme="5"/>
      </font>
    </dxf>
    <dxf>
      <font>
        <color theme="6"/>
      </font>
    </dxf>
    <dxf>
      <font>
        <color theme="5"/>
      </font>
    </dxf>
    <dxf>
      <font>
        <color theme="4"/>
      </font>
    </dxf>
    <dxf>
      <font>
        <color theme="6"/>
      </font>
    </dxf>
    <dxf>
      <font>
        <color theme="4"/>
      </font>
    </dxf>
    <dxf>
      <font>
        <color theme="5"/>
      </font>
    </dxf>
    <dxf>
      <font>
        <color theme="6"/>
      </font>
    </dxf>
    <dxf>
      <font>
        <color theme="4"/>
      </font>
    </dxf>
    <dxf>
      <font>
        <color theme="5"/>
      </font>
    </dxf>
    <dxf>
      <fill>
        <patternFill>
          <bgColor theme="5" tint="0.79998168889431442"/>
        </patternFill>
      </fill>
    </dxf>
    <dxf>
      <fill>
        <patternFill>
          <bgColor theme="6" tint="0.39994506668294322"/>
        </patternFill>
      </fill>
    </dxf>
    <dxf>
      <fill>
        <patternFill>
          <bgColor theme="3" tint="0.79998168889431442"/>
        </patternFill>
      </fill>
    </dxf>
    <dxf>
      <fill>
        <patternFill>
          <bgColor theme="5" tint="0.59996337778862885"/>
        </patternFill>
      </fill>
    </dxf>
    <dxf>
      <fill>
        <patternFill>
          <bgColor theme="5" tint="0.39994506668294322"/>
        </patternFill>
      </fill>
    </dxf>
    <dxf>
      <fill>
        <patternFill>
          <bgColor theme="5"/>
        </patternFill>
      </fill>
    </dxf>
    <dxf>
      <font>
        <color theme="6"/>
      </font>
    </dxf>
    <dxf>
      <font>
        <color theme="5"/>
      </font>
    </dxf>
    <dxf>
      <font>
        <color theme="4"/>
      </font>
    </dxf>
    <dxf>
      <font>
        <color theme="1"/>
      </font>
      <fill>
        <patternFill>
          <bgColor theme="0" tint="-0.14996795556505021"/>
        </patternFill>
      </fill>
    </dxf>
    <dxf>
      <fill>
        <patternFill>
          <bgColor theme="5"/>
        </patternFill>
      </fill>
    </dxf>
    <dxf>
      <fill>
        <patternFill>
          <bgColor theme="6" tint="-0.24994659260841701"/>
        </patternFill>
      </fill>
    </dxf>
    <dxf>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5"/>
        </patternFill>
      </fill>
    </dxf>
    <dxf>
      <fill>
        <patternFill>
          <bgColor theme="6" tint="-0.24994659260841701"/>
        </patternFill>
      </fill>
    </dxf>
    <dxf>
      <font>
        <color theme="1"/>
      </font>
      <fill>
        <patternFill>
          <bgColor theme="0" tint="-0.14996795556505021"/>
        </patternFill>
      </fill>
    </dxf>
    <dxf>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ont>
        <color theme="1"/>
      </font>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5"/>
        </patternFill>
      </fill>
    </dxf>
    <dxf>
      <fill>
        <patternFill>
          <bgColor theme="6" tint="-0.24994659260841701"/>
        </patternFill>
      </fill>
    </dxf>
    <dxf>
      <font>
        <color theme="1"/>
      </font>
      <fill>
        <patternFill>
          <bgColor theme="0" tint="-0.14996795556505021"/>
        </patternFill>
      </fill>
    </dxf>
    <dxf>
      <fill>
        <patternFill>
          <bgColor theme="0" tint="-0.14996795556505021"/>
        </patternFill>
      </fill>
    </dxf>
    <dxf>
      <fill>
        <patternFill>
          <bgColor theme="6" tint="-0.24994659260841701"/>
        </patternFill>
      </fill>
    </dxf>
    <dxf>
      <fill>
        <patternFill>
          <bgColor theme="5"/>
        </patternFill>
      </fill>
    </dxf>
    <dxf>
      <fill>
        <patternFill>
          <bgColor theme="5"/>
        </patternFill>
      </fill>
    </dxf>
    <dxf>
      <fill>
        <patternFill>
          <bgColor theme="6" tint="-0.24994659260841701"/>
        </patternFill>
      </fill>
    </dxf>
    <dxf>
      <fill>
        <patternFill>
          <bgColor theme="0" tint="-0.14996795556505021"/>
        </patternFill>
      </fill>
    </dxf>
    <dxf>
      <font>
        <color theme="1"/>
      </font>
      <fill>
        <patternFill>
          <bgColor theme="0" tint="-0.14996795556505021"/>
        </patternFill>
      </fill>
    </dxf>
    <dxf>
      <fill>
        <patternFill>
          <bgColor theme="6" tint="-0.24994659260841701"/>
        </patternFill>
      </fill>
    </dxf>
    <dxf>
      <font>
        <color theme="1"/>
      </font>
      <fill>
        <patternFill>
          <bgColor theme="0" tint="-0.14996795556505021"/>
        </patternFill>
      </fill>
    </dxf>
    <dxf>
      <fill>
        <patternFill>
          <bgColor theme="0" tint="-0.14996795556505021"/>
        </patternFill>
      </fill>
    </dxf>
    <dxf>
      <fill>
        <patternFill>
          <bgColor theme="5"/>
        </patternFill>
      </fill>
    </dxf>
    <dxf>
      <fill>
        <patternFill>
          <bgColor theme="0" tint="-0.14996795556505021"/>
        </patternFill>
      </fill>
    </dxf>
    <dxf>
      <fill>
        <patternFill>
          <bgColor theme="6" tint="-0.24994659260841701"/>
        </patternFill>
      </fill>
    </dxf>
    <dxf>
      <fill>
        <patternFill>
          <bgColor theme="5"/>
        </patternFill>
      </fill>
    </dxf>
    <dxf>
      <font>
        <color theme="1"/>
      </font>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6" tint="-0.24994659260841701"/>
        </patternFill>
      </fill>
    </dxf>
    <dxf>
      <fill>
        <patternFill>
          <bgColor theme="5"/>
        </patternFill>
      </fill>
    </dxf>
    <dxf>
      <font>
        <color theme="1"/>
      </font>
      <fill>
        <patternFill>
          <bgColor theme="0" tint="-0.14996795556505021"/>
        </patternFill>
      </fill>
    </dxf>
    <dxf>
      <fill>
        <patternFill>
          <bgColor theme="6" tint="-0.24994659260841701"/>
        </patternFill>
      </fill>
    </dxf>
    <dxf>
      <fill>
        <patternFill>
          <bgColor theme="5"/>
        </patternFill>
      </fill>
    </dxf>
    <dxf>
      <fill>
        <patternFill>
          <bgColor theme="0" tint="-0.14996795556505021"/>
        </patternFill>
      </fill>
    </dxf>
    <dxf>
      <fill>
        <patternFill>
          <bgColor theme="5"/>
        </patternFill>
      </fill>
    </dxf>
    <dxf>
      <font>
        <color theme="1"/>
      </font>
      <fill>
        <patternFill>
          <bgColor theme="0" tint="-0.14996795556505021"/>
        </patternFill>
      </fill>
    </dxf>
    <dxf>
      <fill>
        <patternFill>
          <bgColor theme="0" tint="-0.14996795556505021"/>
        </patternFill>
      </fill>
    </dxf>
    <dxf>
      <fill>
        <patternFill>
          <bgColor theme="6"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xdr:row>
      <xdr:rowOff>95250</xdr:rowOff>
    </xdr:from>
    <xdr:to>
      <xdr:col>10</xdr:col>
      <xdr:colOff>563656</xdr:colOff>
      <xdr:row>3</xdr:row>
      <xdr:rowOff>445166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0440" y="621030"/>
          <a:ext cx="1081816" cy="349916"/>
        </a:xfrm>
        <a:prstGeom prst="rect">
          <a:avLst/>
        </a:prstGeom>
      </xdr:spPr>
    </xdr:pic>
    <xdr:clientData/>
  </xdr:twoCellAnchor>
  <xdr:twoCellAnchor>
    <xdr:from>
      <xdr:col>0</xdr:col>
      <xdr:colOff>123265</xdr:colOff>
      <xdr:row>7</xdr:row>
      <xdr:rowOff>145675</xdr:rowOff>
    </xdr:from>
    <xdr:to>
      <xdr:col>10</xdr:col>
      <xdr:colOff>520140</xdr:colOff>
      <xdr:row>34</xdr:row>
      <xdr:rowOff>40610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3265" y="1914076"/>
          <a:ext cx="8371294" cy="4480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ysClr val="windowText" lastClr="000000"/>
              </a:solidFill>
              <a:effectLst/>
              <a:latin typeface="+mn-lt"/>
              <a:ea typeface="+mn-ea"/>
              <a:cs typeface="+mn-cs"/>
            </a:rPr>
            <a:t>Summary Overview of the KPIs and Bonus Malus Rule</a:t>
          </a:r>
        </a:p>
        <a:p>
          <a:r>
            <a:rPr lang="en-GB" sz="1100">
              <a:solidFill>
                <a:sysClr val="windowText" lastClr="000000"/>
              </a:solidFill>
              <a:effectLst/>
              <a:latin typeface="+mn-lt"/>
              <a:ea typeface="+mn-ea"/>
              <a:cs typeface="+mn-cs"/>
            </a:rPr>
            <a:t>The Service Provider must adhere to the Key Performance Indicators as provided in this Annex</a:t>
          </a:r>
          <a:r>
            <a:rPr lang="en-GB" sz="1100" baseline="0">
              <a:solidFill>
                <a:sysClr val="windowText" lastClr="000000"/>
              </a:solidFill>
              <a:effectLst/>
              <a:latin typeface="+mn-lt"/>
              <a:ea typeface="+mn-ea"/>
              <a:cs typeface="+mn-cs"/>
            </a:rPr>
            <a:t> 6</a:t>
          </a:r>
          <a:r>
            <a:rPr lang="en-GB" sz="1100">
              <a:solidFill>
                <a:sysClr val="windowText" lastClr="000000"/>
              </a:solidFill>
              <a:effectLst/>
              <a:latin typeface="+mn-lt"/>
              <a:ea typeface="+mn-ea"/>
              <a:cs typeface="+mn-cs"/>
            </a:rPr>
            <a:t> – KPI</a:t>
          </a:r>
          <a:r>
            <a:rPr lang="en-GB" sz="1100" baseline="0">
              <a:solidFill>
                <a:sysClr val="windowText" lastClr="000000"/>
              </a:solidFill>
              <a:effectLst/>
              <a:latin typeface="+mn-lt"/>
              <a:ea typeface="+mn-ea"/>
              <a:cs typeface="+mn-cs"/>
            </a:rPr>
            <a:t> Overview</a:t>
          </a:r>
          <a:r>
            <a:rPr lang="en-GB" sz="1100">
              <a:solidFill>
                <a:sysClr val="windowText" lastClr="000000"/>
              </a:solidFill>
              <a:effectLst/>
              <a:latin typeface="+mn-lt"/>
              <a:ea typeface="+mn-ea"/>
              <a:cs typeface="+mn-cs"/>
            </a:rPr>
            <a:t>. The KPIs will be used to monitor:</a:t>
          </a:r>
        </a:p>
        <a:p>
          <a:pPr lvl="0"/>
          <a:r>
            <a:rPr lang="en-GB" sz="1100">
              <a:solidFill>
                <a:schemeClr val="dk1"/>
              </a:solidFill>
              <a:effectLst/>
              <a:latin typeface="+mn-lt"/>
              <a:ea typeface="+mn-ea"/>
              <a:cs typeface="+mn-cs"/>
            </a:rPr>
            <a:t>- Annual customer satisfaction survey</a:t>
          </a:r>
          <a:endParaRPr lang="de-DE" sz="1100">
            <a:solidFill>
              <a:schemeClr val="dk1"/>
            </a:solidFill>
            <a:effectLst/>
            <a:latin typeface="+mn-lt"/>
            <a:ea typeface="+mn-ea"/>
            <a:cs typeface="+mn-cs"/>
          </a:endParaRPr>
        </a:p>
        <a:p>
          <a:pPr lvl="0"/>
          <a:r>
            <a:rPr lang="en-GB" sz="1100">
              <a:solidFill>
                <a:schemeClr val="dk1"/>
              </a:solidFill>
              <a:effectLst/>
              <a:latin typeface="+mn-lt"/>
              <a:ea typeface="+mn-ea"/>
              <a:cs typeface="+mn-cs"/>
            </a:rPr>
            <a:t>- Number of complaints</a:t>
          </a:r>
          <a:endParaRPr lang="de-DE" sz="1100">
            <a:solidFill>
              <a:schemeClr val="dk1"/>
            </a:solidFill>
            <a:effectLst/>
            <a:latin typeface="+mn-lt"/>
            <a:ea typeface="+mn-ea"/>
            <a:cs typeface="+mn-cs"/>
          </a:endParaRPr>
        </a:p>
        <a:p>
          <a:pPr lvl="0"/>
          <a:r>
            <a:rPr lang="en-GB" sz="1100">
              <a:solidFill>
                <a:schemeClr val="dk1"/>
              </a:solidFill>
              <a:effectLst/>
              <a:latin typeface="+mn-lt"/>
              <a:ea typeface="+mn-ea"/>
              <a:cs typeface="+mn-cs"/>
            </a:rPr>
            <a:t>- Ticket responsiveness</a:t>
          </a:r>
          <a:endParaRPr lang="de-DE" sz="1100">
            <a:solidFill>
              <a:schemeClr val="dk1"/>
            </a:solidFill>
            <a:effectLst/>
            <a:latin typeface="+mn-lt"/>
            <a:ea typeface="+mn-ea"/>
            <a:cs typeface="+mn-cs"/>
          </a:endParaRPr>
        </a:p>
        <a:p>
          <a:pPr lvl="0"/>
          <a:r>
            <a:rPr lang="en-GB" sz="1100">
              <a:solidFill>
                <a:schemeClr val="dk1"/>
              </a:solidFill>
              <a:effectLst/>
              <a:latin typeface="+mn-lt"/>
              <a:ea typeface="+mn-ea"/>
              <a:cs typeface="+mn-cs"/>
            </a:rPr>
            <a:t>- Self-managed ticket resolution</a:t>
          </a:r>
          <a:endParaRPr lang="de-DE" sz="1100">
            <a:solidFill>
              <a:schemeClr val="dk1"/>
            </a:solidFill>
            <a:effectLst/>
            <a:latin typeface="+mn-lt"/>
            <a:ea typeface="+mn-ea"/>
            <a:cs typeface="+mn-cs"/>
          </a:endParaRPr>
        </a:p>
        <a:p>
          <a:pPr lvl="0"/>
          <a:r>
            <a:rPr lang="en-GB" sz="1100">
              <a:solidFill>
                <a:schemeClr val="dk1"/>
              </a:solidFill>
              <a:effectLst/>
              <a:latin typeface="+mn-lt"/>
              <a:ea typeface="+mn-ea"/>
              <a:cs typeface="+mn-cs"/>
            </a:rPr>
            <a:t>- Inventory management </a:t>
          </a:r>
          <a:endParaRPr lang="de-DE" sz="1100">
            <a:solidFill>
              <a:schemeClr val="dk1"/>
            </a:solidFill>
            <a:effectLst/>
            <a:latin typeface="+mn-lt"/>
            <a:ea typeface="+mn-ea"/>
            <a:cs typeface="+mn-cs"/>
          </a:endParaRPr>
        </a:p>
        <a:p>
          <a:pPr lvl="0"/>
          <a:r>
            <a:rPr lang="en-GB" sz="1100">
              <a:solidFill>
                <a:schemeClr val="dk1"/>
              </a:solidFill>
              <a:effectLst/>
              <a:latin typeface="+mn-lt"/>
              <a:ea typeface="+mn-ea"/>
              <a:cs typeface="+mn-cs"/>
            </a:rPr>
            <a:t>- Contract management</a:t>
          </a:r>
          <a:endParaRPr lang="de-DE" sz="1100">
            <a:solidFill>
              <a:schemeClr val="dk1"/>
            </a:solidFill>
            <a:effectLst/>
            <a:latin typeface="+mn-lt"/>
            <a:ea typeface="+mn-ea"/>
            <a:cs typeface="+mn-cs"/>
          </a:endParaRPr>
        </a:p>
        <a:p>
          <a:endParaRPr lang="de-DE" sz="1100">
            <a:solidFill>
              <a:sysClr val="windowText" lastClr="000000"/>
            </a:solidFill>
            <a:effectLst/>
            <a:latin typeface="+mn-lt"/>
            <a:ea typeface="+mn-ea"/>
            <a:cs typeface="+mn-cs"/>
          </a:endParaRPr>
        </a:p>
        <a:p>
          <a:pPr rtl="0" eaLnBrk="1" fontAlgn="auto" latinLnBrk="0" hangingPunct="1"/>
          <a:r>
            <a:rPr lang="de-DE" sz="1100">
              <a:solidFill>
                <a:sysClr val="windowText" lastClr="000000"/>
              </a:solidFill>
              <a:effectLst/>
              <a:latin typeface="+mn-lt"/>
              <a:ea typeface="+mn-ea"/>
              <a:cs typeface="+mn-cs"/>
            </a:rPr>
            <a:t>The individual evaluation criteria for each KPI is specified in this</a:t>
          </a:r>
          <a:r>
            <a:rPr lang="de-DE" sz="1100" baseline="0">
              <a:solidFill>
                <a:sysClr val="windowText" lastClr="000000"/>
              </a:solidFill>
              <a:effectLst/>
              <a:latin typeface="+mn-lt"/>
              <a:ea typeface="+mn-ea"/>
              <a:cs typeface="+mn-cs"/>
            </a:rPr>
            <a:t> Annex 6 - KPI Overview</a:t>
          </a:r>
          <a:r>
            <a:rPr lang="de-DE" sz="1100">
              <a:solidFill>
                <a:sysClr val="windowText" lastClr="000000"/>
              </a:solidFill>
              <a:effectLst/>
              <a:latin typeface="+mn-lt"/>
              <a:ea typeface="+mn-ea"/>
              <a:cs typeface="+mn-cs"/>
            </a:rPr>
            <a:t>. </a:t>
          </a:r>
        </a:p>
        <a:p>
          <a:pPr rtl="0" eaLnBrk="1" fontAlgn="auto" latinLnBrk="0" hangingPunct="1"/>
          <a:endParaRPr lang="en-GB">
            <a:solidFill>
              <a:sysClr val="windowText" lastClr="000000"/>
            </a:solidFill>
            <a:effectLst/>
          </a:endParaRPr>
        </a:p>
        <a:p>
          <a:r>
            <a:rPr lang="en-GB" sz="1100">
              <a:solidFill>
                <a:sysClr val="windowText" lastClr="000000"/>
              </a:solidFill>
              <a:effectLst/>
              <a:latin typeface="+mn-lt"/>
              <a:ea typeface="+mn-ea"/>
              <a:cs typeface="+mn-cs"/>
            </a:rPr>
            <a:t>The resulting score for each KPI will meet one of the following performance thresholds (the “</a:t>
          </a:r>
          <a:r>
            <a:rPr lang="en-GB" sz="1100" b="1">
              <a:solidFill>
                <a:sysClr val="windowText" lastClr="000000"/>
              </a:solidFill>
              <a:effectLst/>
              <a:latin typeface="+mn-lt"/>
              <a:ea typeface="+mn-ea"/>
              <a:cs typeface="+mn-cs"/>
            </a:rPr>
            <a:t>Performance Thresholds</a:t>
          </a:r>
          <a:r>
            <a:rPr lang="en-GB" sz="1100">
              <a:solidFill>
                <a:sysClr val="windowText" lastClr="000000"/>
              </a:solidFill>
              <a:effectLst/>
              <a:latin typeface="+mn-lt"/>
              <a:ea typeface="+mn-ea"/>
              <a:cs typeface="+mn-cs"/>
            </a:rPr>
            <a:t>”):</a:t>
          </a:r>
        </a:p>
        <a:p>
          <a:pPr lvl="0"/>
          <a:r>
            <a:rPr lang="en-GB" sz="1100" b="1">
              <a:solidFill>
                <a:sysClr val="windowText" lastClr="000000"/>
              </a:solidFill>
              <a:effectLst/>
              <a:latin typeface="+mn-lt"/>
              <a:ea typeface="+mn-ea"/>
              <a:cs typeface="+mn-cs"/>
            </a:rPr>
            <a:t>- Bonus</a:t>
          </a:r>
          <a:r>
            <a:rPr lang="en-GB" sz="1100">
              <a:solidFill>
                <a:sysClr val="windowText" lastClr="000000"/>
              </a:solidFill>
              <a:effectLst/>
              <a:latin typeface="+mn-lt"/>
              <a:ea typeface="+mn-ea"/>
              <a:cs typeface="+mn-cs"/>
            </a:rPr>
            <a:t>: If the Service Provider’s score for a KPI meets the Performance Threshold “Bonus”, this may result in a bonus payment becoming payable to the Service Provider by the ESM;</a:t>
          </a:r>
        </a:p>
        <a:p>
          <a:pPr lvl="0"/>
          <a:r>
            <a:rPr lang="en-GB" sz="1100" b="1">
              <a:solidFill>
                <a:sysClr val="windowText" lastClr="000000"/>
              </a:solidFill>
              <a:effectLst/>
              <a:latin typeface="+mn-lt"/>
              <a:ea typeface="+mn-ea"/>
              <a:cs typeface="+mn-cs"/>
            </a:rPr>
            <a:t>- Tolerance</a:t>
          </a:r>
          <a:r>
            <a:rPr lang="en-GB" sz="1100">
              <a:solidFill>
                <a:sysClr val="windowText" lastClr="000000"/>
              </a:solidFill>
              <a:effectLst/>
              <a:latin typeface="+mn-lt"/>
              <a:ea typeface="+mn-ea"/>
              <a:cs typeface="+mn-cs"/>
            </a:rPr>
            <a:t>: If the Service Provider’s score for a KPI meets the Performance Threshold “Tolerance”, there will be no impact on the fees payable; and </a:t>
          </a:r>
        </a:p>
        <a:p>
          <a:pPr lvl="0"/>
          <a:r>
            <a:rPr lang="en-GB" sz="1100" b="1">
              <a:solidFill>
                <a:sysClr val="windowText" lastClr="000000"/>
              </a:solidFill>
              <a:effectLst/>
              <a:latin typeface="+mn-lt"/>
              <a:ea typeface="+mn-ea"/>
              <a:cs typeface="+mn-cs"/>
            </a:rPr>
            <a:t>- Malus</a:t>
          </a:r>
          <a:r>
            <a:rPr lang="en-GB" sz="1100">
              <a:solidFill>
                <a:sysClr val="windowText" lastClr="000000"/>
              </a:solidFill>
              <a:effectLst/>
              <a:latin typeface="+mn-lt"/>
              <a:ea typeface="+mn-ea"/>
              <a:cs typeface="+mn-cs"/>
            </a:rPr>
            <a:t>: If the Service Provider’s score for a KPI meets the Performance Threshold “Malus”, this will result in a service credit becoming payable to the ESM by the Service Provider, by way of a reduction in the fees or otherwise.</a:t>
          </a:r>
        </a:p>
        <a:p>
          <a:pPr rtl="0" eaLnBrk="1" fontAlgn="auto" latinLnBrk="0" hangingPunct="1"/>
          <a:endParaRPr lang="de-DE" sz="1100" b="1" i="1" baseline="0">
            <a:solidFill>
              <a:sysClr val="windowText" lastClr="000000"/>
            </a:solidFill>
            <a:effectLst/>
            <a:latin typeface="+mn-lt"/>
            <a:ea typeface="+mn-ea"/>
            <a:cs typeface="+mn-cs"/>
          </a:endParaRPr>
        </a:p>
        <a:p>
          <a:r>
            <a:rPr lang="de-DE" sz="1100">
              <a:solidFill>
                <a:sysClr val="windowText" lastClr="000000"/>
              </a:solidFill>
              <a:effectLst/>
              <a:latin typeface="+mn-lt"/>
              <a:ea typeface="+mn-ea"/>
              <a:cs typeface="+mn-cs"/>
            </a:rPr>
            <a:t>The evaluation of the KPIs will take place monthly. The monthly evaluation</a:t>
          </a:r>
          <a:r>
            <a:rPr lang="de-DE" sz="1100" baseline="0">
              <a:solidFill>
                <a:sysClr val="windowText" lastClr="000000"/>
              </a:solidFill>
              <a:effectLst/>
              <a:latin typeface="+mn-lt"/>
              <a:ea typeface="+mn-ea"/>
              <a:cs typeface="+mn-cs"/>
            </a:rPr>
            <a:t> results are the basis for the calculation of the Bonus Amount and Malus Amount applicable at the end of the Evaluation Period. Full details on the operation of the KPIs and the Bonus Malus Rule are provided in Section 9 of the Terms of Reference.</a:t>
          </a:r>
          <a:endParaRPr lang="en-GB"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7116F38A-3E24-460E-8C66-C7A740AA6F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4F3D7347-C810-4796-B03B-F06D98CE5E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326DAE55-7E51-40D8-BF32-0E58B4FD2D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668B3761-0C3C-430B-8664-2CC58AACC3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420D5637-09B7-49E6-8AE5-FA12A35B8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8241483</xdr:colOff>
      <xdr:row>1</xdr:row>
      <xdr:rowOff>305767</xdr:rowOff>
    </xdr:from>
    <xdr:ext cx="1069498" cy="323119"/>
    <xdr:pic>
      <xdr:nvPicPr>
        <xdr:cNvPr id="3" name="Grafik 2">
          <a:extLst>
            <a:ext uri="{FF2B5EF4-FFF2-40B4-BE49-F238E27FC236}">
              <a16:creationId xmlns:a16="http://schemas.microsoft.com/office/drawing/2014/main" id="{480793E5-5CE4-476D-B063-BEE366B865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1483" y="499795"/>
          <a:ext cx="1069498" cy="32311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361950</xdr:colOff>
      <xdr:row>2</xdr:row>
      <xdr:rowOff>0</xdr:rowOff>
    </xdr:from>
    <xdr:to>
      <xdr:col>2</xdr:col>
      <xdr:colOff>0</xdr:colOff>
      <xdr:row>2</xdr:row>
      <xdr:rowOff>0</xdr:rowOff>
    </xdr:to>
    <xdr:sp macro="" textlink="">
      <xdr:nvSpPr>
        <xdr:cNvPr id="2" name="Line 123">
          <a:extLst>
            <a:ext uri="{FF2B5EF4-FFF2-40B4-BE49-F238E27FC236}">
              <a16:creationId xmlns:a16="http://schemas.microsoft.com/office/drawing/2014/main" id="{CC436727-2E32-420B-B2D2-0F109025BF6F}"/>
            </a:ext>
          </a:extLst>
        </xdr:cNvPr>
        <xdr:cNvSpPr>
          <a:spLocks noChangeShapeType="1"/>
        </xdr:cNvSpPr>
      </xdr:nvSpPr>
      <xdr:spPr bwMode="auto">
        <a:xfrm>
          <a:off x="996950" y="374650"/>
          <a:ext cx="273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de-DE"/>
        </a:p>
      </xdr:txBody>
    </xdr:sp>
    <xdr:clientData/>
  </xdr:twoCellAnchor>
  <xdr:twoCellAnchor>
    <xdr:from>
      <xdr:col>1</xdr:col>
      <xdr:colOff>361950</xdr:colOff>
      <xdr:row>3</xdr:row>
      <xdr:rowOff>15240</xdr:rowOff>
    </xdr:from>
    <xdr:to>
      <xdr:col>2</xdr:col>
      <xdr:colOff>0</xdr:colOff>
      <xdr:row>3</xdr:row>
      <xdr:rowOff>15240</xdr:rowOff>
    </xdr:to>
    <xdr:sp macro="" textlink="">
      <xdr:nvSpPr>
        <xdr:cNvPr id="3" name="Line 124">
          <a:extLst>
            <a:ext uri="{FF2B5EF4-FFF2-40B4-BE49-F238E27FC236}">
              <a16:creationId xmlns:a16="http://schemas.microsoft.com/office/drawing/2014/main" id="{C6488370-EF62-497F-AD57-ED048CE80A45}"/>
            </a:ext>
          </a:extLst>
        </xdr:cNvPr>
        <xdr:cNvSpPr>
          <a:spLocks noChangeShapeType="1"/>
        </xdr:cNvSpPr>
      </xdr:nvSpPr>
      <xdr:spPr bwMode="auto">
        <a:xfrm>
          <a:off x="996950" y="577215"/>
          <a:ext cx="273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680279</xdr:colOff>
      <xdr:row>0</xdr:row>
      <xdr:rowOff>229332</xdr:rowOff>
    </xdr:from>
    <xdr:ext cx="1069498" cy="323119"/>
    <xdr:pic>
      <xdr:nvPicPr>
        <xdr:cNvPr id="4" name="Grafik 3">
          <a:extLst>
            <a:ext uri="{FF2B5EF4-FFF2-40B4-BE49-F238E27FC236}">
              <a16:creationId xmlns:a16="http://schemas.microsoft.com/office/drawing/2014/main" id="{3C679EA6-07EA-4300-B42C-F118AFF521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829" y="188057"/>
          <a:ext cx="1069498" cy="32311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22</xdr:col>
      <xdr:colOff>599577</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6EF2E183-DAC5-4220-A982-8B0A28FCCB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8666" y="37696"/>
          <a:ext cx="957859" cy="3512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22</xdr:col>
      <xdr:colOff>598529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C77AEA77-9531-49BF-B5A8-E84E8629E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88516" y="37696"/>
          <a:ext cx="1007388" cy="3550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22</xdr:col>
      <xdr:colOff>598529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B49F3C50-9E0A-4497-AAD1-C170132FE0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88516" y="37696"/>
          <a:ext cx="1007388" cy="3550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73E6BE1E-093F-4996-926B-238D8A58B8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B1495FDA-629B-4A0A-A2CB-3261CED033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1E92567A-7F00-4919-8877-3F8F5EDE8A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178516</xdr:colOff>
      <xdr:row>0</xdr:row>
      <xdr:rowOff>37696</xdr:rowOff>
    </xdr:from>
    <xdr:to>
      <xdr:col>20</xdr:col>
      <xdr:colOff>141329</xdr:colOff>
      <xdr:row>0</xdr:row>
      <xdr:rowOff>389608</xdr:rowOff>
    </xdr:to>
    <xdr:pic>
      <xdr:nvPicPr>
        <xdr:cNvPr id="2" name="Grafik 4" descr="Ein Bild, das Text, Schrift, Screenshot, Symbol enthält.&#10;&#10;Automatisch generierte Beschreibung">
          <a:extLst>
            <a:ext uri="{FF2B5EF4-FFF2-40B4-BE49-F238E27FC236}">
              <a16:creationId xmlns:a16="http://schemas.microsoft.com/office/drawing/2014/main" id="{C74D1390-9043-43F1-9D6D-2F586E7878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09191" y="37696"/>
          <a:ext cx="1031201" cy="3550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uettner\AppData\Local\Microsoft\Windows\Temporary%20Internet%20Files\Content.Outlook\CJ4G9Y5T\Users\Bleier\Desktop\ESM\SoftServices\Appendix%203%20-%20Performance%20Reporting_Examp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juettner/AppData/Local/Microsoft/Windows/Temporary%20Internet%20Files/Content.Outlook/CJ4G9Y5T/Users/Bleier/Desktop/ESM/SoftServices/Appendix%203%20-%20Performance%20Reporting_Examp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esm.europa.eu/Projects/it-and-ops/FM/Doc2/Contract%20management/TOR%20editable/Catering%20Services%202019/Aramark%20Performance%20Report%20201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erformance Report"/>
      <sheetName val="KPIs"/>
      <sheetName val="Data-Table"/>
    </sheet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erformance Report"/>
      <sheetName val="KPIs"/>
      <sheetName val="Data-Table"/>
    </sheetNames>
    <sheetDataSet>
      <sheetData sheetId="0" refreshError="1"/>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mark Performance Report"/>
      <sheetName val="Sheet1"/>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499984740745262"/>
  </sheetPr>
  <dimension ref="B4:I7"/>
  <sheetViews>
    <sheetView topLeftCell="A4" workbookViewId="0">
      <selection activeCell="N12" sqref="N12"/>
    </sheetView>
  </sheetViews>
  <sheetFormatPr baseColWidth="10" defaultColWidth="11.40625" defaultRowHeight="13.5" x14ac:dyDescent="0.7"/>
  <cols>
    <col min="1" max="16384" width="11.40625" style="1"/>
  </cols>
  <sheetData>
    <row r="4" spans="2:9" ht="38.75" x14ac:dyDescent="1.75">
      <c r="B4" s="113" t="s">
        <v>0</v>
      </c>
      <c r="C4" s="113"/>
      <c r="D4" s="113"/>
      <c r="E4" s="113"/>
      <c r="F4" s="113"/>
      <c r="G4" s="113"/>
      <c r="H4" s="113"/>
      <c r="I4" s="113"/>
    </row>
    <row r="5" spans="2:9" ht="12.75" customHeight="1" x14ac:dyDescent="1.1000000000000001">
      <c r="B5" s="2"/>
    </row>
    <row r="6" spans="2:9" s="3" customFormat="1" ht="23.5" x14ac:dyDescent="1.1000000000000001">
      <c r="B6" s="2"/>
      <c r="F6" s="4"/>
    </row>
    <row r="7" spans="2:9" s="5" customFormat="1" ht="24" customHeight="1" x14ac:dyDescent="1.35">
      <c r="F7" s="6" t="s">
        <v>1</v>
      </c>
    </row>
  </sheetData>
  <mergeCells count="1">
    <mergeCell ref="B4:I4"/>
  </mergeCells>
  <pageMargins left="0.7" right="0.7" top="0.78740157499999996" bottom="0.78740157499999996" header="0.3" footer="0.3"/>
  <pageSetup paperSize="9" orientation="landscape" r:id="rId1"/>
  <headerFooter>
    <oddHeader>&amp;CESM Infrastructural Facility Services
Key Performance Indicators&amp;R&amp;"Calibri"&amp;10&amp;K000000 Internal Use&amp;1#_x000D_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991BC-8FA9-4FBB-9A01-108D77E9DDBF}">
  <sheetPr codeName="Tabelle14">
    <tabColor theme="3"/>
    <pageSetUpPr fitToPage="1"/>
  </sheetPr>
  <dimension ref="A1:AG23"/>
  <sheetViews>
    <sheetView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17</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20" t="s">
        <v>14</v>
      </c>
      <c r="K7" s="20" t="s">
        <v>52</v>
      </c>
      <c r="L7" s="20" t="s">
        <v>53</v>
      </c>
      <c r="M7" s="103"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5" t="s">
        <v>68</v>
      </c>
      <c r="K8" s="25" t="s">
        <v>68</v>
      </c>
      <c r="L8" s="25" t="s">
        <v>68</v>
      </c>
      <c r="M8" s="27"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5" t="s">
        <v>68</v>
      </c>
      <c r="J9" s="25" t="s">
        <v>68</v>
      </c>
      <c r="K9" s="25" t="s">
        <v>68</v>
      </c>
      <c r="L9" s="25" t="s">
        <v>68</v>
      </c>
      <c r="M9" s="27"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49" t="s">
        <v>68</v>
      </c>
      <c r="K10" s="49" t="s">
        <v>68</v>
      </c>
      <c r="L10" s="49" t="s">
        <v>68</v>
      </c>
      <c r="M10" s="35"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49" t="s">
        <v>68</v>
      </c>
      <c r="K11" s="49" t="s">
        <v>68</v>
      </c>
      <c r="L11" s="49" t="s">
        <v>68</v>
      </c>
      <c r="M11" s="35"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49"/>
      <c r="K12" s="49"/>
      <c r="L12" s="49"/>
      <c r="M12" s="35"/>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49" t="s">
        <v>68</v>
      </c>
      <c r="K13" s="49" t="s">
        <v>68</v>
      </c>
      <c r="L13" s="49" t="s">
        <v>68</v>
      </c>
      <c r="M13" s="35"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89" priority="1" operator="equal">
      <formula>"Tolerance"</formula>
    </cfRule>
    <cfRule type="cellIs" dxfId="88" priority="2" operator="equal">
      <formula>"Malus"</formula>
    </cfRule>
    <cfRule type="cellIs" dxfId="87" priority="3" operator="equal">
      <formula>"Bonus"</formula>
    </cfRule>
  </conditionalFormatting>
  <conditionalFormatting sqref="X17:X18">
    <cfRule type="cellIs" dxfId="86" priority="4" operator="lessThan">
      <formula>0</formula>
    </cfRule>
    <cfRule type="cellIs" dxfId="85" priority="5" operator="equal">
      <formula>0</formula>
    </cfRule>
    <cfRule type="cellIs" dxfId="84" priority="6" operator="greaterThan">
      <formula>0</formula>
    </cfRule>
  </conditionalFormatting>
  <conditionalFormatting sqref="AB8:AB13">
    <cfRule type="cellIs" dxfId="83" priority="7" operator="equal">
      <formula>$Y$7</formula>
    </cfRule>
    <cfRule type="cellIs" dxfId="82" priority="8" operator="equal">
      <formula>$X$7</formula>
    </cfRule>
    <cfRule type="cellIs" dxfId="81" priority="9" operator="equal">
      <formula>$W$7</formula>
    </cfRule>
    <cfRule type="cellIs" dxfId="80" priority="10" operator="equal">
      <formula>$U$7</formula>
    </cfRule>
    <cfRule type="cellIs" dxfId="79" priority="11" operator="equal">
      <formula>$T$7</formula>
    </cfRule>
    <cfRule type="cellIs" dxfId="78" priority="12" operator="equal">
      <formula>$V$7</formula>
    </cfRule>
  </conditionalFormatting>
  <conditionalFormatting sqref="AC8:AC13">
    <cfRule type="cellIs" dxfId="77" priority="13" operator="lessThan">
      <formula>0</formula>
    </cfRule>
    <cfRule type="cellIs" dxfId="76" priority="14" operator="equal">
      <formula>0</formula>
    </cfRule>
    <cfRule type="cellIs" dxfId="75" priority="15" operator="greaterThan">
      <formula>0</formula>
    </cfRule>
  </conditionalFormatting>
  <conditionalFormatting sqref="AC15">
    <cfRule type="cellIs" dxfId="74" priority="28" operator="lessThan">
      <formula>0</formula>
    </cfRule>
    <cfRule type="cellIs" dxfId="73" priority="29" operator="equal">
      <formula>0</formula>
    </cfRule>
    <cfRule type="cellIs" dxfId="72" priority="30" operator="greaterThan">
      <formula>0</formula>
    </cfRule>
  </conditionalFormatting>
  <dataValidations count="3">
    <dataValidation type="list" allowBlank="1" showInputMessage="1" showErrorMessage="1" sqref="AA10:AA13" xr:uid="{ED76504C-032F-4192-B8ED-29D901672461}">
      <formula1>$T10:$Y10</formula1>
    </dataValidation>
    <dataValidation type="list" allowBlank="1" showInputMessage="1" showErrorMessage="1" sqref="AA9" xr:uid="{A579B564-5068-482F-80E0-94FB4D7219B5}">
      <formula1>$T$9:$Y$9</formula1>
    </dataValidation>
    <dataValidation allowBlank="1" showInputMessage="1" showErrorMessage="1" sqref="AA8" xr:uid="{67743ED9-900A-4BE7-BB09-EE68A18B4D2A}"/>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147F-388C-4380-A881-AE39037920A8}">
  <sheetPr codeName="Tabelle15">
    <tabColor theme="3"/>
    <pageSetUpPr fitToPage="1"/>
  </sheetPr>
  <dimension ref="A1:AG23"/>
  <sheetViews>
    <sheetView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18</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20" t="s">
        <v>14</v>
      </c>
      <c r="K7" s="20" t="s">
        <v>52</v>
      </c>
      <c r="L7" s="20" t="s">
        <v>53</v>
      </c>
      <c r="M7" s="20" t="s">
        <v>54</v>
      </c>
      <c r="N7" s="103"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5" t="s">
        <v>68</v>
      </c>
      <c r="K8" s="25" t="s">
        <v>68</v>
      </c>
      <c r="L8" s="25" t="s">
        <v>68</v>
      </c>
      <c r="M8" s="25" t="s">
        <v>68</v>
      </c>
      <c r="N8" s="27"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5" t="s">
        <v>68</v>
      </c>
      <c r="J9" s="25" t="s">
        <v>68</v>
      </c>
      <c r="K9" s="25" t="s">
        <v>68</v>
      </c>
      <c r="L9" s="25" t="s">
        <v>68</v>
      </c>
      <c r="M9" s="25" t="s">
        <v>68</v>
      </c>
      <c r="N9" s="27"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49" t="s">
        <v>68</v>
      </c>
      <c r="K10" s="49" t="s">
        <v>68</v>
      </c>
      <c r="L10" s="49" t="s">
        <v>68</v>
      </c>
      <c r="M10" s="49" t="s">
        <v>68</v>
      </c>
      <c r="N10" s="35"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49" t="s">
        <v>68</v>
      </c>
      <c r="K11" s="49" t="s">
        <v>68</v>
      </c>
      <c r="L11" s="49" t="s">
        <v>68</v>
      </c>
      <c r="M11" s="49" t="s">
        <v>68</v>
      </c>
      <c r="N11" s="35"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49"/>
      <c r="K12" s="49"/>
      <c r="L12" s="49"/>
      <c r="M12" s="49"/>
      <c r="N12" s="35"/>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49" t="s">
        <v>68</v>
      </c>
      <c r="K13" s="49" t="s">
        <v>68</v>
      </c>
      <c r="L13" s="49" t="s">
        <v>68</v>
      </c>
      <c r="M13" s="49" t="s">
        <v>68</v>
      </c>
      <c r="N13" s="35"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71" priority="1" operator="equal">
      <formula>"Tolerance"</formula>
    </cfRule>
    <cfRule type="cellIs" dxfId="70" priority="2" operator="equal">
      <formula>"Malus"</formula>
    </cfRule>
    <cfRule type="cellIs" dxfId="69" priority="3" operator="equal">
      <formula>"Bonus"</formula>
    </cfRule>
  </conditionalFormatting>
  <conditionalFormatting sqref="X17:X18">
    <cfRule type="cellIs" dxfId="68" priority="4" operator="lessThan">
      <formula>0</formula>
    </cfRule>
    <cfRule type="cellIs" dxfId="67" priority="5" operator="equal">
      <formula>0</formula>
    </cfRule>
    <cfRule type="cellIs" dxfId="66" priority="6" operator="greaterThan">
      <formula>0</formula>
    </cfRule>
  </conditionalFormatting>
  <conditionalFormatting sqref="AB8:AB13">
    <cfRule type="cellIs" dxfId="65" priority="7" operator="equal">
      <formula>$Y$7</formula>
    </cfRule>
    <cfRule type="cellIs" dxfId="64" priority="8" operator="equal">
      <formula>$X$7</formula>
    </cfRule>
    <cfRule type="cellIs" dxfId="63" priority="9" operator="equal">
      <formula>$W$7</formula>
    </cfRule>
    <cfRule type="cellIs" dxfId="62" priority="10" operator="equal">
      <formula>$U$7</formula>
    </cfRule>
    <cfRule type="cellIs" dxfId="61" priority="11" operator="equal">
      <formula>$T$7</formula>
    </cfRule>
    <cfRule type="cellIs" dxfId="60" priority="12" operator="equal">
      <formula>$V$7</formula>
    </cfRule>
  </conditionalFormatting>
  <conditionalFormatting sqref="AC8:AC13">
    <cfRule type="cellIs" dxfId="59" priority="13" operator="lessThan">
      <formula>0</formula>
    </cfRule>
    <cfRule type="cellIs" dxfId="58" priority="14" operator="equal">
      <formula>0</formula>
    </cfRule>
    <cfRule type="cellIs" dxfId="57" priority="15" operator="greaterThan">
      <formula>0</formula>
    </cfRule>
  </conditionalFormatting>
  <conditionalFormatting sqref="AC15">
    <cfRule type="cellIs" dxfId="56" priority="28" operator="lessThan">
      <formula>0</formula>
    </cfRule>
    <cfRule type="cellIs" dxfId="55" priority="29" operator="equal">
      <formula>0</formula>
    </cfRule>
    <cfRule type="cellIs" dxfId="54" priority="30" operator="greaterThan">
      <formula>0</formula>
    </cfRule>
  </conditionalFormatting>
  <dataValidations count="3">
    <dataValidation type="list" allowBlank="1" showInputMessage="1" showErrorMessage="1" sqref="AA9" xr:uid="{C0564253-260F-4437-8F9E-A50E180C733E}">
      <formula1>$T$9:$Y$9</formula1>
    </dataValidation>
    <dataValidation type="list" allowBlank="1" showInputMessage="1" showErrorMessage="1" sqref="AA10:AA13" xr:uid="{1EB5EBEB-8C42-4831-A11D-F81FD7DCD959}">
      <formula1>$T10:$Y10</formula1>
    </dataValidation>
    <dataValidation allowBlank="1" showInputMessage="1" showErrorMessage="1" sqref="AA8" xr:uid="{18D81A4F-96A5-4A13-BCFE-78AA379CE65D}"/>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2A7E0-8412-4A62-A906-8AB573D68843}">
  <sheetPr codeName="Tabelle16">
    <tabColor theme="3"/>
    <pageSetUpPr fitToPage="1"/>
  </sheetPr>
  <dimension ref="A1:AG23"/>
  <sheetViews>
    <sheetView topLeftCell="A10"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19</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20" t="s">
        <v>14</v>
      </c>
      <c r="K7" s="20" t="s">
        <v>52</v>
      </c>
      <c r="L7" s="20" t="s">
        <v>53</v>
      </c>
      <c r="M7" s="20" t="s">
        <v>54</v>
      </c>
      <c r="N7" s="20" t="s">
        <v>55</v>
      </c>
      <c r="O7" s="103"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5" t="s">
        <v>68</v>
      </c>
      <c r="K8" s="25" t="s">
        <v>68</v>
      </c>
      <c r="L8" s="25" t="s">
        <v>68</v>
      </c>
      <c r="M8" s="25" t="s">
        <v>68</v>
      </c>
      <c r="N8" s="25" t="s">
        <v>68</v>
      </c>
      <c r="O8" s="27"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5" t="s">
        <v>68</v>
      </c>
      <c r="J9" s="25" t="s">
        <v>68</v>
      </c>
      <c r="K9" s="25" t="s">
        <v>68</v>
      </c>
      <c r="L9" s="25" t="s">
        <v>68</v>
      </c>
      <c r="M9" s="25" t="s">
        <v>68</v>
      </c>
      <c r="N9" s="25" t="s">
        <v>68</v>
      </c>
      <c r="O9" s="27"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49" t="s">
        <v>68</v>
      </c>
      <c r="K10" s="49" t="s">
        <v>68</v>
      </c>
      <c r="L10" s="49" t="s">
        <v>68</v>
      </c>
      <c r="M10" s="49" t="s">
        <v>68</v>
      </c>
      <c r="N10" s="49" t="s">
        <v>68</v>
      </c>
      <c r="O10" s="35"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49" t="s">
        <v>68</v>
      </c>
      <c r="K11" s="49" t="s">
        <v>68</v>
      </c>
      <c r="L11" s="49" t="s">
        <v>68</v>
      </c>
      <c r="M11" s="49" t="s">
        <v>68</v>
      </c>
      <c r="N11" s="49" t="s">
        <v>68</v>
      </c>
      <c r="O11" s="35"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49"/>
      <c r="K12" s="49"/>
      <c r="L12" s="49"/>
      <c r="M12" s="49"/>
      <c r="N12" s="49"/>
      <c r="O12" s="35"/>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49" t="s">
        <v>68</v>
      </c>
      <c r="K13" s="49" t="s">
        <v>68</v>
      </c>
      <c r="L13" s="49" t="s">
        <v>68</v>
      </c>
      <c r="M13" s="49" t="s">
        <v>68</v>
      </c>
      <c r="N13" s="49" t="s">
        <v>68</v>
      </c>
      <c r="O13" s="35"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53" priority="1" operator="equal">
      <formula>"Tolerance"</formula>
    </cfRule>
    <cfRule type="cellIs" dxfId="52" priority="2" operator="equal">
      <formula>"Malus"</formula>
    </cfRule>
    <cfRule type="cellIs" dxfId="51" priority="3" operator="equal">
      <formula>"Bonus"</formula>
    </cfRule>
  </conditionalFormatting>
  <conditionalFormatting sqref="X17:X18">
    <cfRule type="cellIs" dxfId="50" priority="4" operator="lessThan">
      <formula>0</formula>
    </cfRule>
    <cfRule type="cellIs" dxfId="49" priority="5" operator="equal">
      <formula>0</formula>
    </cfRule>
    <cfRule type="cellIs" dxfId="48" priority="6" operator="greaterThan">
      <formula>0</formula>
    </cfRule>
  </conditionalFormatting>
  <conditionalFormatting sqref="AB8:AB13">
    <cfRule type="cellIs" dxfId="47" priority="7" operator="equal">
      <formula>$Y$7</formula>
    </cfRule>
    <cfRule type="cellIs" dxfId="46" priority="8" operator="equal">
      <formula>$X$7</formula>
    </cfRule>
    <cfRule type="cellIs" dxfId="45" priority="9" operator="equal">
      <formula>$W$7</formula>
    </cfRule>
    <cfRule type="cellIs" dxfId="44" priority="10" operator="equal">
      <formula>$U$7</formula>
    </cfRule>
    <cfRule type="cellIs" dxfId="43" priority="11" operator="equal">
      <formula>$T$7</formula>
    </cfRule>
    <cfRule type="cellIs" dxfId="42" priority="12" operator="equal">
      <formula>$V$7</formula>
    </cfRule>
  </conditionalFormatting>
  <conditionalFormatting sqref="AC8:AC13">
    <cfRule type="cellIs" dxfId="41" priority="13" operator="lessThan">
      <formula>0</formula>
    </cfRule>
    <cfRule type="cellIs" dxfId="40" priority="14" operator="equal">
      <formula>0</formula>
    </cfRule>
    <cfRule type="cellIs" dxfId="39" priority="15" operator="greaterThan">
      <formula>0</formula>
    </cfRule>
  </conditionalFormatting>
  <conditionalFormatting sqref="AC15">
    <cfRule type="cellIs" dxfId="38" priority="28" operator="lessThan">
      <formula>0</formula>
    </cfRule>
    <cfRule type="cellIs" dxfId="37" priority="29" operator="equal">
      <formula>0</formula>
    </cfRule>
    <cfRule type="cellIs" dxfId="36" priority="30" operator="greaterThan">
      <formula>0</formula>
    </cfRule>
  </conditionalFormatting>
  <dataValidations count="3">
    <dataValidation type="list" allowBlank="1" showInputMessage="1" showErrorMessage="1" sqref="AA10:AA13" xr:uid="{6D8069DF-68F5-4809-8602-0C901A4609C8}">
      <formula1>$T10:$Y10</formula1>
    </dataValidation>
    <dataValidation type="list" allowBlank="1" showInputMessage="1" showErrorMessage="1" sqref="AA9" xr:uid="{C68B0A7E-DF5D-4065-82D7-06A6D48FC792}">
      <formula1>$T$9:$Y$9</formula1>
    </dataValidation>
    <dataValidation allowBlank="1" showInputMessage="1" showErrorMessage="1" sqref="AA8" xr:uid="{25EFECD8-603F-45E7-968D-FFB1D3AA5F8C}"/>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67ACB-15CF-4CF9-B5F8-30D54EEF3937}">
  <sheetPr codeName="Tabelle17">
    <tabColor theme="3"/>
    <pageSetUpPr fitToPage="1"/>
  </sheetPr>
  <dimension ref="A1:AG23"/>
  <sheetViews>
    <sheetView topLeftCell="A10"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20</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20" t="s">
        <v>14</v>
      </c>
      <c r="K7" s="20" t="s">
        <v>52</v>
      </c>
      <c r="L7" s="20" t="s">
        <v>53</v>
      </c>
      <c r="M7" s="20" t="s">
        <v>54</v>
      </c>
      <c r="N7" s="20" t="s">
        <v>55</v>
      </c>
      <c r="O7" s="20" t="s">
        <v>56</v>
      </c>
      <c r="P7" s="103"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5" t="s">
        <v>68</v>
      </c>
      <c r="K8" s="25" t="s">
        <v>68</v>
      </c>
      <c r="L8" s="25" t="s">
        <v>68</v>
      </c>
      <c r="M8" s="25" t="s">
        <v>68</v>
      </c>
      <c r="N8" s="25" t="s">
        <v>68</v>
      </c>
      <c r="O8" s="25" t="s">
        <v>68</v>
      </c>
      <c r="P8" s="27"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5" t="s">
        <v>68</v>
      </c>
      <c r="J9" s="25" t="s">
        <v>68</v>
      </c>
      <c r="K9" s="25" t="s">
        <v>68</v>
      </c>
      <c r="L9" s="25" t="s">
        <v>68</v>
      </c>
      <c r="M9" s="25" t="s">
        <v>68</v>
      </c>
      <c r="N9" s="25" t="s">
        <v>68</v>
      </c>
      <c r="O9" s="25" t="s">
        <v>68</v>
      </c>
      <c r="P9" s="27"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49" t="s">
        <v>68</v>
      </c>
      <c r="K10" s="49" t="s">
        <v>68</v>
      </c>
      <c r="L10" s="49" t="s">
        <v>68</v>
      </c>
      <c r="M10" s="49" t="s">
        <v>68</v>
      </c>
      <c r="N10" s="49" t="s">
        <v>68</v>
      </c>
      <c r="O10" s="49" t="s">
        <v>68</v>
      </c>
      <c r="P10" s="35"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49" t="s">
        <v>68</v>
      </c>
      <c r="K11" s="49" t="s">
        <v>68</v>
      </c>
      <c r="L11" s="49" t="s">
        <v>68</v>
      </c>
      <c r="M11" s="49" t="s">
        <v>68</v>
      </c>
      <c r="N11" s="49" t="s">
        <v>68</v>
      </c>
      <c r="O11" s="49" t="s">
        <v>68</v>
      </c>
      <c r="P11" s="35"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49"/>
      <c r="K12" s="49"/>
      <c r="L12" s="49"/>
      <c r="M12" s="49"/>
      <c r="N12" s="49"/>
      <c r="O12" s="49"/>
      <c r="P12" s="35"/>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49" t="s">
        <v>68</v>
      </c>
      <c r="K13" s="49" t="s">
        <v>68</v>
      </c>
      <c r="L13" s="49" t="s">
        <v>68</v>
      </c>
      <c r="M13" s="49" t="s">
        <v>68</v>
      </c>
      <c r="N13" s="49" t="s">
        <v>68</v>
      </c>
      <c r="O13" s="49" t="s">
        <v>68</v>
      </c>
      <c r="P13" s="35"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35" priority="1" operator="equal">
      <formula>"Tolerance"</formula>
    </cfRule>
    <cfRule type="cellIs" dxfId="34" priority="2" operator="equal">
      <formula>"Malus"</formula>
    </cfRule>
    <cfRule type="cellIs" dxfId="33" priority="3" operator="equal">
      <formula>"Bonus"</formula>
    </cfRule>
  </conditionalFormatting>
  <conditionalFormatting sqref="X17:X18">
    <cfRule type="cellIs" dxfId="32" priority="4" operator="lessThan">
      <formula>0</formula>
    </cfRule>
    <cfRule type="cellIs" dxfId="31" priority="5" operator="equal">
      <formula>0</formula>
    </cfRule>
    <cfRule type="cellIs" dxfId="30" priority="6" operator="greaterThan">
      <formula>0</formula>
    </cfRule>
  </conditionalFormatting>
  <conditionalFormatting sqref="AB8:AB13">
    <cfRule type="cellIs" dxfId="29" priority="7" operator="equal">
      <formula>$Y$7</formula>
    </cfRule>
    <cfRule type="cellIs" dxfId="28" priority="8" operator="equal">
      <formula>$X$7</formula>
    </cfRule>
    <cfRule type="cellIs" dxfId="27" priority="9" operator="equal">
      <formula>$W$7</formula>
    </cfRule>
    <cfRule type="cellIs" dxfId="26" priority="10" operator="equal">
      <formula>$U$7</formula>
    </cfRule>
    <cfRule type="cellIs" dxfId="25" priority="11" operator="equal">
      <formula>$T$7</formula>
    </cfRule>
    <cfRule type="cellIs" dxfId="24" priority="12" operator="equal">
      <formula>$V$7</formula>
    </cfRule>
  </conditionalFormatting>
  <conditionalFormatting sqref="AC8:AC13">
    <cfRule type="cellIs" dxfId="23" priority="13" operator="lessThan">
      <formula>0</formula>
    </cfRule>
    <cfRule type="cellIs" dxfId="22" priority="14" operator="equal">
      <formula>0</formula>
    </cfRule>
    <cfRule type="cellIs" dxfId="21" priority="15" operator="greaterThan">
      <formula>0</formula>
    </cfRule>
  </conditionalFormatting>
  <conditionalFormatting sqref="AC15">
    <cfRule type="cellIs" dxfId="20" priority="28" operator="lessThan">
      <formula>0</formula>
    </cfRule>
    <cfRule type="cellIs" dxfId="19" priority="29" operator="equal">
      <formula>0</formula>
    </cfRule>
    <cfRule type="cellIs" dxfId="18" priority="30" operator="greaterThan">
      <formula>0</formula>
    </cfRule>
  </conditionalFormatting>
  <dataValidations count="3">
    <dataValidation type="list" allowBlank="1" showInputMessage="1" showErrorMessage="1" sqref="AA9" xr:uid="{E1F0DB00-0EE7-474F-AF0C-4B5FDB7A369F}">
      <formula1>$T$9:$Y$9</formula1>
    </dataValidation>
    <dataValidation type="list" allowBlank="1" showInputMessage="1" showErrorMessage="1" sqref="AA10:AA13" xr:uid="{252346D4-EA8C-4D51-8DD5-14340021E99B}">
      <formula1>$T10:$Y10</formula1>
    </dataValidation>
    <dataValidation allowBlank="1" showInputMessage="1" showErrorMessage="1" sqref="AA8" xr:uid="{1FE1343E-4DB9-49D7-A939-F8E96830A0EF}"/>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28CD-4A78-4FD7-B5B4-E480A1CF903C}">
  <sheetPr codeName="Tabelle18">
    <tabColor theme="3"/>
    <pageSetUpPr fitToPage="1"/>
  </sheetPr>
  <dimension ref="A1:AG23"/>
  <sheetViews>
    <sheetView topLeftCell="A10"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21</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20" t="s">
        <v>14</v>
      </c>
      <c r="K7" s="20" t="s">
        <v>52</v>
      </c>
      <c r="L7" s="20" t="s">
        <v>53</v>
      </c>
      <c r="M7" s="20" t="s">
        <v>54</v>
      </c>
      <c r="N7" s="20" t="s">
        <v>55</v>
      </c>
      <c r="O7" s="20" t="s">
        <v>56</v>
      </c>
      <c r="P7" s="20" t="s">
        <v>57</v>
      </c>
      <c r="Q7" s="103"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5" t="s">
        <v>68</v>
      </c>
      <c r="K8" s="25" t="s">
        <v>68</v>
      </c>
      <c r="L8" s="25" t="s">
        <v>68</v>
      </c>
      <c r="M8" s="25" t="s">
        <v>68</v>
      </c>
      <c r="N8" s="25" t="s">
        <v>68</v>
      </c>
      <c r="O8" s="25" t="s">
        <v>68</v>
      </c>
      <c r="P8" s="25" t="s">
        <v>68</v>
      </c>
      <c r="Q8" s="27" t="s">
        <v>68</v>
      </c>
      <c r="R8" s="29">
        <v>0.15</v>
      </c>
      <c r="S8" s="85"/>
      <c r="T8" s="51" t="s">
        <v>69</v>
      </c>
      <c r="U8" s="96" t="s">
        <v>70</v>
      </c>
      <c r="V8" s="96" t="s">
        <v>71</v>
      </c>
      <c r="W8" s="96" t="s">
        <v>72</v>
      </c>
      <c r="X8" s="96" t="s">
        <v>73</v>
      </c>
      <c r="Y8" s="96" t="s">
        <v>74</v>
      </c>
      <c r="Z8"/>
      <c r="AA8" s="55"/>
      <c r="AB8" s="47" t="str">
        <f t="shared" ref="AB8:AB13" si="0">_xlfn.XLOOKUP(AA8,T8:Y8,$T$7:$Y$7,"",0)</f>
        <v/>
      </c>
      <c r="AC8" s="54" t="str">
        <f>IF(ISBLANK(AA8),"",R8*AB8)</f>
        <v/>
      </c>
      <c r="AD8" s="36"/>
      <c r="AE8" s="8"/>
      <c r="AF8" s="105"/>
      <c r="AG8" s="8"/>
    </row>
    <row r="9" spans="1:33" ht="178.15" customHeight="1" x14ac:dyDescent="0.7">
      <c r="A9" s="34">
        <v>2</v>
      </c>
      <c r="B9" s="49" t="s">
        <v>64</v>
      </c>
      <c r="C9" s="91" t="s">
        <v>75</v>
      </c>
      <c r="D9" s="100" t="s">
        <v>110</v>
      </c>
      <c r="E9" s="49" t="s">
        <v>77</v>
      </c>
      <c r="F9" s="25" t="s">
        <v>68</v>
      </c>
      <c r="G9" s="25" t="s">
        <v>68</v>
      </c>
      <c r="H9" s="25" t="s">
        <v>68</v>
      </c>
      <c r="I9" s="25" t="s">
        <v>68</v>
      </c>
      <c r="J9" s="25" t="s">
        <v>68</v>
      </c>
      <c r="K9" s="25" t="s">
        <v>68</v>
      </c>
      <c r="L9" s="25" t="s">
        <v>68</v>
      </c>
      <c r="M9" s="25" t="s">
        <v>68</v>
      </c>
      <c r="N9" s="25" t="s">
        <v>68</v>
      </c>
      <c r="O9" s="25" t="s">
        <v>68</v>
      </c>
      <c r="P9" s="25" t="s">
        <v>68</v>
      </c>
      <c r="Q9" s="27" t="s">
        <v>68</v>
      </c>
      <c r="R9" s="29">
        <v>0.3</v>
      </c>
      <c r="S9" s="14"/>
      <c r="T9" s="51" t="s">
        <v>78</v>
      </c>
      <c r="U9" s="93">
        <v>0.05</v>
      </c>
      <c r="V9" s="51" t="s">
        <v>79</v>
      </c>
      <c r="W9" s="51" t="s">
        <v>80</v>
      </c>
      <c r="X9" s="51" t="s">
        <v>81</v>
      </c>
      <c r="Y9" s="51" t="s">
        <v>82</v>
      </c>
      <c r="Z9" s="14"/>
      <c r="AA9" s="55"/>
      <c r="AB9" s="47" t="str">
        <f t="shared" si="0"/>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49" t="s">
        <v>68</v>
      </c>
      <c r="K10" s="49" t="s">
        <v>68</v>
      </c>
      <c r="L10" s="49" t="s">
        <v>68</v>
      </c>
      <c r="M10" s="49" t="s">
        <v>68</v>
      </c>
      <c r="N10" s="49" t="s">
        <v>68</v>
      </c>
      <c r="O10" s="49" t="s">
        <v>68</v>
      </c>
      <c r="P10" s="49" t="s">
        <v>68</v>
      </c>
      <c r="Q10" s="35"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49" t="s">
        <v>68</v>
      </c>
      <c r="K11" s="49" t="s">
        <v>68</v>
      </c>
      <c r="L11" s="49" t="s">
        <v>68</v>
      </c>
      <c r="M11" s="49" t="s">
        <v>68</v>
      </c>
      <c r="N11" s="49" t="s">
        <v>68</v>
      </c>
      <c r="O11" s="49" t="s">
        <v>68</v>
      </c>
      <c r="P11" s="49" t="s">
        <v>68</v>
      </c>
      <c r="Q11" s="35"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49"/>
      <c r="K12" s="49"/>
      <c r="L12" s="49"/>
      <c r="M12" s="49"/>
      <c r="N12" s="49"/>
      <c r="O12" s="49"/>
      <c r="P12" s="49"/>
      <c r="Q12" s="35"/>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49" t="s">
        <v>68</v>
      </c>
      <c r="K13" s="49" t="s">
        <v>68</v>
      </c>
      <c r="L13" s="49" t="s">
        <v>68</v>
      </c>
      <c r="M13" s="49" t="s">
        <v>68</v>
      </c>
      <c r="N13" s="49" t="s">
        <v>68</v>
      </c>
      <c r="O13" s="49" t="s">
        <v>68</v>
      </c>
      <c r="P13" s="49" t="s">
        <v>68</v>
      </c>
      <c r="Q13" s="35"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17" priority="1" operator="equal">
      <formula>"Tolerance"</formula>
    </cfRule>
    <cfRule type="cellIs" dxfId="16" priority="2" operator="equal">
      <formula>"Malus"</formula>
    </cfRule>
    <cfRule type="cellIs" dxfId="15" priority="3" operator="equal">
      <formula>"Bonus"</formula>
    </cfRule>
  </conditionalFormatting>
  <conditionalFormatting sqref="X17:X18">
    <cfRule type="cellIs" dxfId="14" priority="4" operator="lessThan">
      <formula>0</formula>
    </cfRule>
    <cfRule type="cellIs" dxfId="13" priority="5" operator="equal">
      <formula>0</formula>
    </cfRule>
    <cfRule type="cellIs" dxfId="12" priority="6" operator="greaterThan">
      <formula>0</formula>
    </cfRule>
  </conditionalFormatting>
  <conditionalFormatting sqref="AB8:AB13">
    <cfRule type="cellIs" dxfId="11" priority="7" operator="equal">
      <formula>$Y$7</formula>
    </cfRule>
    <cfRule type="cellIs" dxfId="10" priority="8" operator="equal">
      <formula>$X$7</formula>
    </cfRule>
    <cfRule type="cellIs" dxfId="9" priority="9" operator="equal">
      <formula>$W$7</formula>
    </cfRule>
    <cfRule type="cellIs" dxfId="8" priority="10" operator="equal">
      <formula>$U$7</formula>
    </cfRule>
    <cfRule type="cellIs" dxfId="7" priority="11" operator="equal">
      <formula>$T$7</formula>
    </cfRule>
    <cfRule type="cellIs" dxfId="6" priority="12" operator="equal">
      <formula>$V$7</formula>
    </cfRule>
  </conditionalFormatting>
  <conditionalFormatting sqref="AC8:AC13">
    <cfRule type="cellIs" dxfId="5" priority="16" operator="lessThan">
      <formula>0</formula>
    </cfRule>
    <cfRule type="cellIs" dxfId="4" priority="17" operator="equal">
      <formula>0</formula>
    </cfRule>
    <cfRule type="cellIs" dxfId="3" priority="18" operator="greaterThan">
      <formula>0</formula>
    </cfRule>
  </conditionalFormatting>
  <conditionalFormatting sqref="AC15">
    <cfRule type="cellIs" dxfId="2" priority="19" operator="lessThan">
      <formula>0</formula>
    </cfRule>
    <cfRule type="cellIs" dxfId="1" priority="20" operator="equal">
      <formula>0</formula>
    </cfRule>
    <cfRule type="cellIs" dxfId="0" priority="21" operator="greaterThan">
      <formula>0</formula>
    </cfRule>
  </conditionalFormatting>
  <dataValidations count="2">
    <dataValidation type="list" allowBlank="1" showInputMessage="1" showErrorMessage="1" sqref="AA10:AA13 AA8" xr:uid="{B360487E-D3CF-4C05-AD6C-A47F43A931FA}">
      <formula1>$T8:$Y8</formula1>
    </dataValidation>
    <dataValidation type="list" allowBlank="1" showInputMessage="1" showErrorMessage="1" sqref="AA9" xr:uid="{50561844-F2A4-40A7-B46E-9E701E6A96D0}">
      <formula1>$T$9:$Y$9</formula1>
    </dataValidation>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F7C1-3557-44C9-8CF7-D3AE9FA26B21}">
  <sheetPr codeName="Tabelle8"/>
  <dimension ref="A1:H4"/>
  <sheetViews>
    <sheetView topLeftCell="A4" zoomScaleNormal="100" workbookViewId="0">
      <selection activeCell="A4" sqref="A4"/>
    </sheetView>
  </sheetViews>
  <sheetFormatPr baseColWidth="10" defaultColWidth="11.40625" defaultRowHeight="14.75" x14ac:dyDescent="0.75"/>
  <cols>
    <col min="1" max="1" width="142.26953125" customWidth="1"/>
  </cols>
  <sheetData>
    <row r="1" spans="1:8" ht="15.5" thickBot="1" x14ac:dyDescent="0.9"/>
    <row r="2" spans="1:8" s="60" customFormat="1" ht="73.5" customHeight="1" thickBot="1" x14ac:dyDescent="0.9">
      <c r="A2" s="106" t="s">
        <v>2</v>
      </c>
      <c r="B2"/>
      <c r="C2"/>
      <c r="D2"/>
      <c r="E2"/>
      <c r="F2"/>
      <c r="G2"/>
      <c r="H2"/>
    </row>
    <row r="4" spans="1:8" ht="409.4" customHeight="1" x14ac:dyDescent="0.75">
      <c r="A4" s="111" t="s">
        <v>140</v>
      </c>
    </row>
  </sheetData>
  <pageMargins left="0.7" right="0.7" top="0.78740157499999996" bottom="0.78740157499999996"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4A57D-0680-4313-B426-D4F6C9B1EAC3}">
  <sheetPr codeName="Tabelle9"/>
  <dimension ref="B2:I9"/>
  <sheetViews>
    <sheetView topLeftCell="C4" zoomScale="145" workbookViewId="0"/>
  </sheetViews>
  <sheetFormatPr baseColWidth="10" defaultColWidth="8.7265625" defaultRowHeight="13" x14ac:dyDescent="0.6"/>
  <cols>
    <col min="1" max="1" width="4" style="77" customWidth="1"/>
    <col min="2" max="2" width="9.1328125" style="77" bestFit="1" customWidth="1"/>
    <col min="3" max="9" width="46.1328125" style="77" customWidth="1"/>
    <col min="10" max="11" width="8.7265625" style="77"/>
    <col min="12" max="16" width="10.7265625" style="77" customWidth="1"/>
    <col min="17" max="16384" width="8.7265625" style="77"/>
  </cols>
  <sheetData>
    <row r="2" spans="2:9" ht="14.65" customHeight="1" x14ac:dyDescent="0.75">
      <c r="B2" s="144" t="s">
        <v>111</v>
      </c>
      <c r="C2" s="145"/>
      <c r="D2" s="145"/>
      <c r="E2" s="145"/>
      <c r="F2" s="145"/>
      <c r="G2" s="145"/>
      <c r="H2" s="145"/>
      <c r="I2" s="145"/>
    </row>
    <row r="3" spans="2:9" ht="14.75" x14ac:dyDescent="0.6">
      <c r="B3" s="78" t="s">
        <v>112</v>
      </c>
      <c r="C3" s="79" t="s">
        <v>113</v>
      </c>
      <c r="D3" s="79" t="s">
        <v>114</v>
      </c>
      <c r="E3" s="79" t="s">
        <v>115</v>
      </c>
      <c r="F3" s="79" t="s">
        <v>116</v>
      </c>
      <c r="G3" s="79" t="s">
        <v>117</v>
      </c>
      <c r="H3" s="79" t="s">
        <v>118</v>
      </c>
      <c r="I3" s="79" t="s">
        <v>119</v>
      </c>
    </row>
    <row r="4" spans="2:9" ht="152.25" customHeight="1" x14ac:dyDescent="0.6">
      <c r="B4" s="80" t="s">
        <v>60</v>
      </c>
      <c r="C4" s="81" t="s">
        <v>120</v>
      </c>
      <c r="D4" s="81" t="s">
        <v>121</v>
      </c>
      <c r="E4" s="81" t="s">
        <v>122</v>
      </c>
      <c r="F4" s="81" t="s">
        <v>123</v>
      </c>
      <c r="G4" s="81" t="s">
        <v>124</v>
      </c>
      <c r="H4" s="81" t="s">
        <v>125</v>
      </c>
      <c r="I4" s="81" t="s">
        <v>126</v>
      </c>
    </row>
    <row r="5" spans="2:9" ht="13.5" x14ac:dyDescent="0.6">
      <c r="B5" s="80" t="s">
        <v>127</v>
      </c>
      <c r="C5" s="81" t="s">
        <v>41</v>
      </c>
      <c r="D5" s="81" t="s">
        <v>41</v>
      </c>
      <c r="E5" s="81" t="s">
        <v>41</v>
      </c>
      <c r="F5" s="81" t="s">
        <v>128</v>
      </c>
      <c r="G5" s="81" t="s">
        <v>129</v>
      </c>
      <c r="H5" s="81" t="s">
        <v>129</v>
      </c>
      <c r="I5" s="81" t="s">
        <v>129</v>
      </c>
    </row>
    <row r="6" spans="2:9" ht="202.5" x14ac:dyDescent="0.6">
      <c r="B6" s="80" t="s">
        <v>130</v>
      </c>
      <c r="C6" s="82" t="s">
        <v>131</v>
      </c>
      <c r="D6" s="82" t="s">
        <v>132</v>
      </c>
      <c r="E6" s="82" t="s">
        <v>133</v>
      </c>
      <c r="F6" s="82" t="s">
        <v>134</v>
      </c>
      <c r="G6" s="82" t="s">
        <v>135</v>
      </c>
      <c r="H6" s="82" t="s">
        <v>136</v>
      </c>
      <c r="I6" s="82" t="s">
        <v>137</v>
      </c>
    </row>
    <row r="8" spans="2:9" ht="14.65" customHeight="1" x14ac:dyDescent="0.75">
      <c r="B8" s="146" t="s">
        <v>138</v>
      </c>
      <c r="C8" s="147"/>
      <c r="D8" s="147"/>
      <c r="E8" s="147"/>
      <c r="F8" s="147"/>
      <c r="G8" s="147"/>
      <c r="H8" s="147"/>
      <c r="I8" s="148"/>
    </row>
    <row r="9" spans="2:9" ht="202.15" customHeight="1" x14ac:dyDescent="0.6">
      <c r="B9" s="149" t="s">
        <v>139</v>
      </c>
      <c r="C9" s="150"/>
      <c r="D9" s="150"/>
      <c r="E9" s="150"/>
      <c r="F9" s="150"/>
      <c r="G9" s="150"/>
      <c r="H9" s="150"/>
      <c r="I9" s="151"/>
    </row>
  </sheetData>
  <mergeCells count="3">
    <mergeCell ref="B2:I2"/>
    <mergeCell ref="B8:I8"/>
    <mergeCell ref="B9: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747F-E592-4A98-BE7C-427FE6E7B901}">
  <sheetPr codeName="Tabelle2">
    <tabColor theme="3"/>
  </sheetPr>
  <dimension ref="A1:AG52"/>
  <sheetViews>
    <sheetView topLeftCell="A5" workbookViewId="0">
      <selection activeCell="J25" sqref="J25"/>
    </sheetView>
  </sheetViews>
  <sheetFormatPr baseColWidth="10" defaultColWidth="9.1328125" defaultRowHeight="13" x14ac:dyDescent="0.6"/>
  <cols>
    <col min="1" max="1" width="8" style="75" customWidth="1"/>
    <col min="2" max="2" width="40.54296875" style="75" customWidth="1"/>
    <col min="3" max="5" width="24.54296875" style="75" customWidth="1"/>
    <col min="6" max="6" width="7" style="75" customWidth="1"/>
    <col min="7" max="7" width="17.7265625" style="75" customWidth="1"/>
    <col min="8" max="8" width="14.54296875" style="75" customWidth="1"/>
    <col min="9" max="9" width="9.1328125" style="75"/>
    <col min="10" max="10" width="9.54296875" style="75" bestFit="1" customWidth="1"/>
    <col min="11" max="16384" width="9.1328125" style="75"/>
  </cols>
  <sheetData>
    <row r="1" spans="1:33" s="60" customFormat="1" ht="73.5" customHeight="1" thickBot="1" x14ac:dyDescent="0.85">
      <c r="A1" s="114" t="s">
        <v>2</v>
      </c>
      <c r="B1" s="115"/>
      <c r="C1" s="115"/>
      <c r="D1" s="115"/>
      <c r="E1" s="115"/>
      <c r="F1" s="115"/>
      <c r="G1" s="115"/>
      <c r="H1" s="115"/>
      <c r="I1" s="115"/>
      <c r="J1" s="116"/>
      <c r="K1" s="117"/>
      <c r="L1" s="118"/>
      <c r="M1" s="118"/>
      <c r="N1" s="118"/>
      <c r="O1" s="118"/>
      <c r="P1" s="118"/>
      <c r="Q1" s="59"/>
      <c r="R1" s="59"/>
      <c r="S1" s="59"/>
      <c r="T1" s="59"/>
      <c r="U1" s="59"/>
      <c r="V1" s="59"/>
      <c r="W1" s="59"/>
      <c r="X1" s="59"/>
      <c r="Y1" s="59"/>
      <c r="Z1" s="59"/>
      <c r="AA1" s="59"/>
      <c r="AB1" s="59"/>
      <c r="AC1" s="59"/>
      <c r="AD1" s="59"/>
      <c r="AE1" s="59"/>
      <c r="AF1" s="59"/>
      <c r="AG1" s="59"/>
    </row>
    <row r="2" spans="1:33" s="60" customFormat="1" ht="16" x14ac:dyDescent="0.8">
      <c r="A2" s="61"/>
      <c r="N2" s="62"/>
    </row>
    <row r="3" spans="1:33" s="60" customFormat="1" ht="13.5" x14ac:dyDescent="0.7">
      <c r="A3" s="63" t="s">
        <v>3</v>
      </c>
      <c r="B3" s="64" t="s">
        <v>4</v>
      </c>
      <c r="N3" s="62"/>
    </row>
    <row r="4" spans="1:33" s="60" customFormat="1" ht="7.5" customHeight="1" x14ac:dyDescent="0.7">
      <c r="A4" s="65"/>
      <c r="N4" s="62"/>
    </row>
    <row r="5" spans="1:33" s="60" customFormat="1" ht="42" customHeight="1" x14ac:dyDescent="0.75">
      <c r="B5" s="66" t="s">
        <v>5</v>
      </c>
      <c r="C5" s="30"/>
      <c r="D5" s="30"/>
      <c r="E5" s="30"/>
      <c r="F5" s="30"/>
      <c r="G5" s="30"/>
      <c r="H5" s="30"/>
      <c r="I5" s="30"/>
      <c r="J5" s="67"/>
      <c r="N5" s="62"/>
    </row>
    <row r="6" spans="1:33" s="60" customFormat="1" ht="13.5" x14ac:dyDescent="0.7">
      <c r="N6" s="62"/>
    </row>
    <row r="7" spans="1:33" s="60" customFormat="1" ht="44.25" customHeight="1" x14ac:dyDescent="0.7">
      <c r="B7" s="16" t="s">
        <v>6</v>
      </c>
      <c r="C7" s="16" t="s">
        <v>7</v>
      </c>
      <c r="D7" s="16" t="s">
        <v>8</v>
      </c>
      <c r="E7" s="31" t="s">
        <v>9</v>
      </c>
      <c r="N7" s="62"/>
    </row>
    <row r="8" spans="1:33" s="60" customFormat="1" ht="6.4" customHeight="1" x14ac:dyDescent="0.7">
      <c r="N8" s="62"/>
    </row>
    <row r="9" spans="1:33" s="60" customFormat="1" ht="14.25" customHeight="1" x14ac:dyDescent="0.7">
      <c r="B9" s="68" t="s">
        <v>10</v>
      </c>
      <c r="C9" s="12" t="str">
        <f>Jan!$W$17</f>
        <v/>
      </c>
      <c r="D9" s="17" t="str">
        <f>Jan!$X$17</f>
        <v/>
      </c>
      <c r="E9" s="18" t="str">
        <f>Jan!$X$18</f>
        <v/>
      </c>
      <c r="N9" s="62"/>
    </row>
    <row r="10" spans="1:33" s="60" customFormat="1" ht="6.4" customHeight="1" x14ac:dyDescent="0.7">
      <c r="C10" s="8"/>
      <c r="N10" s="62"/>
    </row>
    <row r="11" spans="1:33" s="60" customFormat="1" ht="14.75" x14ac:dyDescent="0.7">
      <c r="B11" s="68" t="s">
        <v>11</v>
      </c>
      <c r="C11" s="12" t="str">
        <f>Feb!$W$17</f>
        <v/>
      </c>
      <c r="D11" s="17" t="str">
        <f>Feb!$X$17</f>
        <v/>
      </c>
      <c r="E11" s="18" t="str">
        <f>Feb!$X$18</f>
        <v/>
      </c>
      <c r="N11" s="62"/>
    </row>
    <row r="12" spans="1:33" s="60" customFormat="1" ht="6.4" customHeight="1" x14ac:dyDescent="0.7">
      <c r="C12" s="8"/>
      <c r="N12" s="62"/>
    </row>
    <row r="13" spans="1:33" s="60" customFormat="1" ht="14.75" x14ac:dyDescent="0.7">
      <c r="B13" s="68" t="s">
        <v>12</v>
      </c>
      <c r="C13" s="12" t="str">
        <f>Mar!$W$17</f>
        <v/>
      </c>
      <c r="D13" s="17" t="str">
        <f>Mar!$X$17</f>
        <v/>
      </c>
      <c r="E13" s="18" t="str">
        <f>Mar!$X$18</f>
        <v/>
      </c>
      <c r="N13" s="62"/>
    </row>
    <row r="14" spans="1:33" s="60" customFormat="1" ht="6.4" customHeight="1" x14ac:dyDescent="0.7">
      <c r="C14" s="8"/>
      <c r="N14" s="62"/>
    </row>
    <row r="15" spans="1:33" s="60" customFormat="1" ht="14.75" x14ac:dyDescent="0.7">
      <c r="B15" s="68" t="s">
        <v>13</v>
      </c>
      <c r="C15" s="12" t="str">
        <f>Apr!$W$17</f>
        <v/>
      </c>
      <c r="D15" s="17" t="str">
        <f>Apr!$X$17</f>
        <v/>
      </c>
      <c r="E15" s="18" t="str">
        <f>Apr!$X$18</f>
        <v/>
      </c>
      <c r="N15" s="62"/>
    </row>
    <row r="16" spans="1:33" s="60" customFormat="1" ht="6.4" customHeight="1" x14ac:dyDescent="0.7">
      <c r="C16" s="8"/>
      <c r="N16" s="62"/>
    </row>
    <row r="17" spans="2:14" s="60" customFormat="1" ht="14.75" x14ac:dyDescent="0.7">
      <c r="B17" s="68" t="s">
        <v>14</v>
      </c>
      <c r="C17" s="12" t="str">
        <f>May!$W$17</f>
        <v/>
      </c>
      <c r="D17" s="17" t="str">
        <f>May!$X$17</f>
        <v/>
      </c>
      <c r="E17" s="18" t="str">
        <f>May!$X$18</f>
        <v/>
      </c>
      <c r="N17" s="62"/>
    </row>
    <row r="18" spans="2:14" s="60" customFormat="1" ht="6.4" customHeight="1" x14ac:dyDescent="0.7">
      <c r="C18" s="8"/>
      <c r="N18" s="62"/>
    </row>
    <row r="19" spans="2:14" s="60" customFormat="1" ht="14.75" x14ac:dyDescent="0.7">
      <c r="B19" s="68" t="s">
        <v>15</v>
      </c>
      <c r="C19" s="12" t="str">
        <f>Jun!$W$17</f>
        <v/>
      </c>
      <c r="D19" s="17" t="str">
        <f>Jun!$X$17</f>
        <v/>
      </c>
      <c r="E19" s="18" t="str">
        <f>Jun!$X$18</f>
        <v/>
      </c>
      <c r="N19" s="62"/>
    </row>
    <row r="20" spans="2:14" s="60" customFormat="1" ht="6.4" customHeight="1" x14ac:dyDescent="0.7">
      <c r="C20" s="8"/>
      <c r="N20" s="62"/>
    </row>
    <row r="21" spans="2:14" s="60" customFormat="1" ht="14.75" x14ac:dyDescent="0.7">
      <c r="B21" s="68" t="s">
        <v>16</v>
      </c>
      <c r="C21" s="12" t="str">
        <f>Jul!$W$17</f>
        <v/>
      </c>
      <c r="D21" s="17" t="str">
        <f>Jul!$X$17</f>
        <v/>
      </c>
      <c r="E21" s="18" t="str">
        <f>Jul!$X$18</f>
        <v/>
      </c>
      <c r="N21" s="62"/>
    </row>
    <row r="22" spans="2:14" s="60" customFormat="1" ht="6.4" customHeight="1" x14ac:dyDescent="0.7">
      <c r="C22" s="8"/>
      <c r="N22" s="62"/>
    </row>
    <row r="23" spans="2:14" s="60" customFormat="1" ht="14.75" x14ac:dyDescent="0.7">
      <c r="B23" s="68" t="s">
        <v>17</v>
      </c>
      <c r="C23" s="12" t="str">
        <f>Aug!$W$17</f>
        <v/>
      </c>
      <c r="D23" s="17" t="str">
        <f>Aug!$X$17</f>
        <v/>
      </c>
      <c r="E23" s="18" t="str">
        <f>Aug!$X$18</f>
        <v/>
      </c>
      <c r="N23" s="62"/>
    </row>
    <row r="24" spans="2:14" s="60" customFormat="1" ht="6.4" customHeight="1" x14ac:dyDescent="0.7">
      <c r="C24" s="8"/>
      <c r="N24" s="62"/>
    </row>
    <row r="25" spans="2:14" s="60" customFormat="1" ht="14.75" x14ac:dyDescent="0.7">
      <c r="B25" s="68" t="s">
        <v>18</v>
      </c>
      <c r="C25" s="12" t="str">
        <f>Sep!$W$17</f>
        <v/>
      </c>
      <c r="D25" s="17" t="str">
        <f>Sep!$X$17</f>
        <v/>
      </c>
      <c r="E25" s="18" t="str">
        <f>Sep!$X$18</f>
        <v/>
      </c>
      <c r="N25" s="62"/>
    </row>
    <row r="26" spans="2:14" s="60" customFormat="1" ht="6.4" customHeight="1" x14ac:dyDescent="0.7">
      <c r="C26" s="8"/>
      <c r="N26" s="62"/>
    </row>
    <row r="27" spans="2:14" s="60" customFormat="1" ht="14.75" x14ac:dyDescent="0.7">
      <c r="B27" s="68" t="s">
        <v>19</v>
      </c>
      <c r="C27" s="12" t="str">
        <f>Oct!$W$17</f>
        <v/>
      </c>
      <c r="D27" s="17" t="str">
        <f>Oct!$X$17</f>
        <v/>
      </c>
      <c r="E27" s="18" t="str">
        <f>Oct!$X$18</f>
        <v/>
      </c>
      <c r="N27" s="62"/>
    </row>
    <row r="28" spans="2:14" s="60" customFormat="1" ht="6.4" customHeight="1" x14ac:dyDescent="0.7">
      <c r="C28" s="8"/>
      <c r="N28" s="62"/>
    </row>
    <row r="29" spans="2:14" s="60" customFormat="1" ht="14.75" x14ac:dyDescent="0.7">
      <c r="B29" s="68" t="s">
        <v>20</v>
      </c>
      <c r="C29" s="12" t="str">
        <f>Nov!$W$17</f>
        <v/>
      </c>
      <c r="D29" s="17" t="str">
        <f>Nov!$X$17</f>
        <v/>
      </c>
      <c r="E29" s="18" t="str">
        <f>Nov!$X$18</f>
        <v/>
      </c>
      <c r="N29" s="62"/>
    </row>
    <row r="30" spans="2:14" s="60" customFormat="1" ht="6.4" customHeight="1" x14ac:dyDescent="0.7">
      <c r="C30" s="8"/>
      <c r="N30" s="62"/>
    </row>
    <row r="31" spans="2:14" s="60" customFormat="1" ht="14.75" x14ac:dyDescent="0.7">
      <c r="B31" s="68" t="s">
        <v>21</v>
      </c>
      <c r="C31" s="12" t="str">
        <f>Dec!$W$17</f>
        <v/>
      </c>
      <c r="D31" s="17" t="str">
        <f>Dec!$X$17</f>
        <v/>
      </c>
      <c r="E31" s="18" t="str">
        <f>Dec!$X$18</f>
        <v/>
      </c>
      <c r="N31" s="62"/>
    </row>
    <row r="32" spans="2:14" s="60" customFormat="1" ht="13.5" x14ac:dyDescent="0.7">
      <c r="N32" s="62"/>
    </row>
    <row r="33" spans="2:14" s="60" customFormat="1" ht="13.5" x14ac:dyDescent="0.7">
      <c r="N33" s="62"/>
    </row>
    <row r="34" spans="2:14" s="60" customFormat="1" ht="13.5" x14ac:dyDescent="0.7">
      <c r="N34" s="62"/>
    </row>
    <row r="35" spans="2:14" s="60" customFormat="1" ht="13.5" x14ac:dyDescent="0.7">
      <c r="N35" s="62"/>
    </row>
    <row r="36" spans="2:14" s="60" customFormat="1" ht="13.5" x14ac:dyDescent="0.7">
      <c r="C36" s="66" t="s">
        <v>22</v>
      </c>
      <c r="G36" s="66" t="s">
        <v>23</v>
      </c>
      <c r="N36" s="62"/>
    </row>
    <row r="37" spans="2:14" s="60" customFormat="1" ht="43.15" customHeight="1" x14ac:dyDescent="0.7">
      <c r="C37" s="16" t="s">
        <v>24</v>
      </c>
      <c r="D37" s="31" t="s">
        <v>25</v>
      </c>
      <c r="E37" s="31" t="s">
        <v>26</v>
      </c>
      <c r="G37" s="31" t="s">
        <v>27</v>
      </c>
      <c r="H37" s="18">
        <f>SUM(Jan!T18,Feb!T18,Mar!T18,Apr!T18,May!T18,Jun!T18,Jul!T18,Aug!T18,Sep!T18,Oct!T18,Nov!T18,Dec!T18)</f>
        <v>0</v>
      </c>
      <c r="J37" s="69"/>
      <c r="N37" s="62"/>
    </row>
    <row r="38" spans="2:14" s="60" customFormat="1" ht="7.9" customHeight="1" x14ac:dyDescent="0.7">
      <c r="G38" s="32"/>
      <c r="H38" s="32"/>
      <c r="N38" s="62"/>
    </row>
    <row r="39" spans="2:14" s="60" customFormat="1" ht="14.75" x14ac:dyDescent="0.7">
      <c r="C39" s="12" t="s">
        <v>28</v>
      </c>
      <c r="D39" s="17">
        <f>IFERROR(E39/H37,0)</f>
        <v>0</v>
      </c>
      <c r="E39" s="18">
        <f>SUMIF(C9:C31,"Bonus",E9:E31)</f>
        <v>0</v>
      </c>
      <c r="G39" s="108">
        <f>E39</f>
        <v>0</v>
      </c>
      <c r="H39" s="66" t="s">
        <v>29</v>
      </c>
      <c r="N39" s="62"/>
    </row>
    <row r="40" spans="2:14" s="60" customFormat="1" ht="14.75" x14ac:dyDescent="0.7">
      <c r="C40" s="70" t="s">
        <v>30</v>
      </c>
      <c r="D40" s="17">
        <f>IFERROR(E40/H37,0)</f>
        <v>0</v>
      </c>
      <c r="E40" s="18">
        <f>SUMIF(C9:C31,"Malus",E9:E31)*-1</f>
        <v>0</v>
      </c>
      <c r="G40" s="108">
        <f>IF(E40&gt;H37*0.05,H37*0.05,E40)</f>
        <v>0</v>
      </c>
      <c r="H40" s="66" t="s">
        <v>31</v>
      </c>
      <c r="N40" s="62"/>
    </row>
    <row r="41" spans="2:14" s="60" customFormat="1" ht="83.25" customHeight="1" x14ac:dyDescent="0.7">
      <c r="E41" s="33" t="s">
        <v>32</v>
      </c>
      <c r="N41" s="62"/>
    </row>
    <row r="42" spans="2:14" s="60" customFormat="1" ht="13.5" x14ac:dyDescent="0.7">
      <c r="N42" s="62"/>
    </row>
    <row r="43" spans="2:14" s="60" customFormat="1" ht="13.5" x14ac:dyDescent="0.7">
      <c r="N43" s="62"/>
    </row>
    <row r="44" spans="2:14" s="60" customFormat="1" ht="12" customHeight="1" x14ac:dyDescent="0.7">
      <c r="N44" s="62"/>
    </row>
    <row r="45" spans="2:14" s="60" customFormat="1" ht="13.5" x14ac:dyDescent="0.7">
      <c r="N45" s="62"/>
    </row>
    <row r="46" spans="2:14" s="60" customFormat="1" ht="13.5" x14ac:dyDescent="0.7">
      <c r="B46" s="60" t="s">
        <v>33</v>
      </c>
      <c r="C46" s="71"/>
      <c r="D46" s="71"/>
      <c r="E46" s="71"/>
      <c r="F46" s="71"/>
      <c r="G46" s="71"/>
      <c r="N46" s="62"/>
    </row>
    <row r="47" spans="2:14" s="60" customFormat="1" ht="21" customHeight="1" x14ac:dyDescent="0.7">
      <c r="N47" s="62"/>
    </row>
    <row r="48" spans="2:14" s="60" customFormat="1" ht="13.5" x14ac:dyDescent="0.7">
      <c r="B48" s="60" t="s">
        <v>34</v>
      </c>
      <c r="C48" s="71"/>
      <c r="D48" s="71"/>
      <c r="E48" s="71"/>
      <c r="F48" s="71"/>
      <c r="G48" s="71"/>
      <c r="N48" s="62"/>
    </row>
    <row r="49" spans="2:14" s="60" customFormat="1" ht="21" customHeight="1" x14ac:dyDescent="0.7">
      <c r="K49" s="72"/>
      <c r="L49" s="72"/>
      <c r="N49" s="62"/>
    </row>
    <row r="50" spans="2:14" s="60" customFormat="1" ht="13.5" x14ac:dyDescent="0.7">
      <c r="B50" s="60" t="s">
        <v>35</v>
      </c>
      <c r="C50" s="71"/>
      <c r="D50" s="71"/>
      <c r="E50" s="71"/>
      <c r="F50" s="71"/>
      <c r="G50" s="71"/>
      <c r="K50" s="73"/>
      <c r="L50" s="74"/>
      <c r="N50" s="62"/>
    </row>
    <row r="51" spans="2:14" s="60" customFormat="1" ht="21" customHeight="1" x14ac:dyDescent="0.7"/>
    <row r="52" spans="2:14" s="60" customFormat="1" ht="13.5" x14ac:dyDescent="0.7">
      <c r="N52" s="62"/>
    </row>
  </sheetData>
  <mergeCells count="2">
    <mergeCell ref="A1:J1"/>
    <mergeCell ref="K1:P1"/>
  </mergeCells>
  <conditionalFormatting sqref="C9">
    <cfRule type="cellIs" dxfId="260" priority="91" operator="equal">
      <formula>"Bonus"</formula>
    </cfRule>
    <cfRule type="cellIs" dxfId="259" priority="90" operator="equal">
      <formula>""</formula>
    </cfRule>
    <cfRule type="cellIs" dxfId="258" priority="89" operator="equal">
      <formula>"Tolerance"</formula>
    </cfRule>
    <cfRule type="cellIs" dxfId="257" priority="92" operator="equal">
      <formula>"Malus"</formula>
    </cfRule>
  </conditionalFormatting>
  <conditionalFormatting sqref="C11">
    <cfRule type="cellIs" dxfId="256" priority="46" operator="equal">
      <formula>""</formula>
    </cfRule>
    <cfRule type="cellIs" dxfId="255" priority="48" operator="equal">
      <formula>"Malus"</formula>
    </cfRule>
    <cfRule type="cellIs" dxfId="254" priority="47" operator="equal">
      <formula>"Bonus"</formula>
    </cfRule>
    <cfRule type="cellIs" dxfId="253" priority="45" operator="equal">
      <formula>"Tolerance"</formula>
    </cfRule>
  </conditionalFormatting>
  <conditionalFormatting sqref="C13">
    <cfRule type="cellIs" dxfId="252" priority="40" operator="equal">
      <formula>"Malus"</formula>
    </cfRule>
    <cfRule type="cellIs" dxfId="251" priority="39" operator="equal">
      <formula>"Bonus"</formula>
    </cfRule>
    <cfRule type="cellIs" dxfId="250" priority="38" operator="equal">
      <formula>""</formula>
    </cfRule>
    <cfRule type="cellIs" dxfId="249" priority="37" operator="equal">
      <formula>"Tolerance"</formula>
    </cfRule>
  </conditionalFormatting>
  <conditionalFormatting sqref="C15">
    <cfRule type="cellIs" dxfId="248" priority="33" operator="equal">
      <formula>"Tolerance"</formula>
    </cfRule>
    <cfRule type="cellIs" dxfId="247" priority="36" operator="equal">
      <formula>"Malus"</formula>
    </cfRule>
    <cfRule type="cellIs" dxfId="246" priority="35" operator="equal">
      <formula>"Bonus"</formula>
    </cfRule>
    <cfRule type="cellIs" dxfId="245" priority="34" operator="equal">
      <formula>""</formula>
    </cfRule>
  </conditionalFormatting>
  <conditionalFormatting sqref="C17">
    <cfRule type="cellIs" dxfId="244" priority="32" operator="equal">
      <formula>"Malus"</formula>
    </cfRule>
    <cfRule type="cellIs" dxfId="243" priority="30" operator="equal">
      <formula>""</formula>
    </cfRule>
    <cfRule type="cellIs" dxfId="242" priority="29" operator="equal">
      <formula>"Tolerance"</formula>
    </cfRule>
    <cfRule type="cellIs" dxfId="241" priority="31" operator="equal">
      <formula>"Bonus"</formula>
    </cfRule>
  </conditionalFormatting>
  <conditionalFormatting sqref="C19">
    <cfRule type="cellIs" dxfId="240" priority="25" operator="equal">
      <formula>"Tolerance"</formula>
    </cfRule>
    <cfRule type="cellIs" dxfId="239" priority="26" operator="equal">
      <formula>""</formula>
    </cfRule>
    <cfRule type="cellIs" dxfId="238" priority="27" operator="equal">
      <formula>"Bonus"</formula>
    </cfRule>
    <cfRule type="cellIs" dxfId="237" priority="28" operator="equal">
      <formula>"Malus"</formula>
    </cfRule>
  </conditionalFormatting>
  <conditionalFormatting sqref="C21">
    <cfRule type="cellIs" dxfId="236" priority="24" operator="equal">
      <formula>"Malus"</formula>
    </cfRule>
    <cfRule type="cellIs" dxfId="235" priority="23" operator="equal">
      <formula>"Bonus"</formula>
    </cfRule>
    <cfRule type="cellIs" dxfId="234" priority="22" operator="equal">
      <formula>""</formula>
    </cfRule>
    <cfRule type="cellIs" dxfId="233" priority="21" operator="equal">
      <formula>"Tolerance"</formula>
    </cfRule>
  </conditionalFormatting>
  <conditionalFormatting sqref="C23">
    <cfRule type="cellIs" dxfId="232" priority="19" operator="equal">
      <formula>"Bonus"</formula>
    </cfRule>
    <cfRule type="cellIs" dxfId="231" priority="20" operator="equal">
      <formula>"Malus"</formula>
    </cfRule>
    <cfRule type="cellIs" dxfId="230" priority="18" operator="equal">
      <formula>""</formula>
    </cfRule>
    <cfRule type="cellIs" dxfId="229" priority="17" operator="equal">
      <formula>"Tolerance"</formula>
    </cfRule>
  </conditionalFormatting>
  <conditionalFormatting sqref="C25">
    <cfRule type="cellIs" dxfId="228" priority="13" operator="equal">
      <formula>"Tolerance"</formula>
    </cfRule>
    <cfRule type="cellIs" dxfId="227" priority="16" operator="equal">
      <formula>"Malus"</formula>
    </cfRule>
    <cfRule type="cellIs" dxfId="226" priority="15" operator="equal">
      <formula>"Bonus"</formula>
    </cfRule>
    <cfRule type="cellIs" dxfId="225" priority="14" operator="equal">
      <formula>""</formula>
    </cfRule>
  </conditionalFormatting>
  <conditionalFormatting sqref="C27">
    <cfRule type="cellIs" dxfId="224" priority="12" operator="equal">
      <formula>"Malus"</formula>
    </cfRule>
    <cfRule type="cellIs" dxfId="223" priority="11" operator="equal">
      <formula>"Bonus"</formula>
    </cfRule>
    <cfRule type="cellIs" dxfId="222" priority="10" operator="equal">
      <formula>""</formula>
    </cfRule>
    <cfRule type="cellIs" dxfId="221" priority="9" operator="equal">
      <formula>"Tolerance"</formula>
    </cfRule>
  </conditionalFormatting>
  <conditionalFormatting sqref="C29">
    <cfRule type="cellIs" dxfId="220" priority="7" operator="equal">
      <formula>"Bonus"</formula>
    </cfRule>
    <cfRule type="cellIs" dxfId="219" priority="8" operator="equal">
      <formula>"Malus"</formula>
    </cfRule>
    <cfRule type="cellIs" dxfId="218" priority="6" operator="equal">
      <formula>""</formula>
    </cfRule>
    <cfRule type="cellIs" dxfId="217" priority="5" operator="equal">
      <formula>"Tolerance"</formula>
    </cfRule>
  </conditionalFormatting>
  <conditionalFormatting sqref="C31">
    <cfRule type="cellIs" dxfId="216" priority="2" operator="equal">
      <formula>""</formula>
    </cfRule>
    <cfRule type="cellIs" dxfId="215" priority="3" operator="equal">
      <formula>"Bonus"</formula>
    </cfRule>
    <cfRule type="cellIs" dxfId="214" priority="4" operator="equal">
      <formula>"Malus"</formula>
    </cfRule>
    <cfRule type="cellIs" dxfId="213" priority="1" operator="equal">
      <formula>"Tolerance"</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BF59-13CA-47D4-BE8E-1131BE562572}">
  <sheetPr codeName="Tabelle3">
    <tabColor theme="3"/>
    <pageSetUpPr fitToPage="1"/>
  </sheetPr>
  <dimension ref="A1:AG23"/>
  <sheetViews>
    <sheetView tabSelected="1" zoomScale="48" workbookViewId="0">
      <pane ySplit="7" topLeftCell="A9" activePane="bottomLeft" state="frozen"/>
      <selection activeCell="B1" sqref="B1"/>
      <selection pane="bottomLeft"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3" width="11.7265625" style="8" customWidth="1"/>
    <col min="24" max="24" width="13.26953125" style="8" bestFit="1" customWidth="1"/>
    <col min="25"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10</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9" t="s">
        <v>48</v>
      </c>
      <c r="G7" s="20" t="s">
        <v>49</v>
      </c>
      <c r="H7" s="28" t="s">
        <v>50</v>
      </c>
      <c r="I7" s="20" t="s">
        <v>51</v>
      </c>
      <c r="J7" s="20" t="s">
        <v>14</v>
      </c>
      <c r="K7" s="20" t="s">
        <v>52</v>
      </c>
      <c r="L7" s="20" t="s">
        <v>53</v>
      </c>
      <c r="M7" s="20"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7" t="s">
        <v>68</v>
      </c>
      <c r="G8" s="25" t="s">
        <v>68</v>
      </c>
      <c r="H8" s="26" t="s">
        <v>68</v>
      </c>
      <c r="I8" s="25" t="s">
        <v>68</v>
      </c>
      <c r="J8" s="25" t="s">
        <v>68</v>
      </c>
      <c r="K8" s="25" t="s">
        <v>68</v>
      </c>
      <c r="L8" s="25" t="s">
        <v>68</v>
      </c>
      <c r="M8" s="25"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225.75" customHeight="1" x14ac:dyDescent="0.7">
      <c r="A9" s="34">
        <v>2</v>
      </c>
      <c r="B9" s="49" t="s">
        <v>64</v>
      </c>
      <c r="C9" s="91" t="s">
        <v>75</v>
      </c>
      <c r="D9" s="109" t="s">
        <v>76</v>
      </c>
      <c r="E9" s="49" t="s">
        <v>77</v>
      </c>
      <c r="F9" s="27" t="s">
        <v>68</v>
      </c>
      <c r="G9" s="25" t="s">
        <v>68</v>
      </c>
      <c r="H9" s="26" t="s">
        <v>68</v>
      </c>
      <c r="I9" s="25" t="s">
        <v>68</v>
      </c>
      <c r="J9" s="25" t="s">
        <v>68</v>
      </c>
      <c r="K9" s="25" t="s">
        <v>68</v>
      </c>
      <c r="L9" s="25" t="s">
        <v>68</v>
      </c>
      <c r="M9" s="25"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42" customHeight="1" x14ac:dyDescent="0.75">
      <c r="A10" s="34">
        <v>3</v>
      </c>
      <c r="B10" s="49" t="s">
        <v>83</v>
      </c>
      <c r="C10" s="91" t="s">
        <v>84</v>
      </c>
      <c r="D10" s="112" t="s">
        <v>141</v>
      </c>
      <c r="E10" s="49" t="s">
        <v>77</v>
      </c>
      <c r="F10" s="35" t="s">
        <v>68</v>
      </c>
      <c r="G10" s="49" t="s">
        <v>68</v>
      </c>
      <c r="H10" s="49" t="s">
        <v>68</v>
      </c>
      <c r="I10" s="49" t="s">
        <v>68</v>
      </c>
      <c r="J10" s="49" t="s">
        <v>68</v>
      </c>
      <c r="K10" s="49" t="s">
        <v>68</v>
      </c>
      <c r="L10" s="49" t="s">
        <v>68</v>
      </c>
      <c r="M10" s="49"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110" t="s">
        <v>91</v>
      </c>
      <c r="E11" s="49" t="s">
        <v>77</v>
      </c>
      <c r="F11" s="35" t="s">
        <v>68</v>
      </c>
      <c r="G11" s="49" t="s">
        <v>68</v>
      </c>
      <c r="H11" s="49" t="s">
        <v>68</v>
      </c>
      <c r="I11" s="49" t="s">
        <v>68</v>
      </c>
      <c r="J11" s="49" t="s">
        <v>68</v>
      </c>
      <c r="K11" s="49" t="s">
        <v>68</v>
      </c>
      <c r="L11" s="49" t="s">
        <v>68</v>
      </c>
      <c r="M11" s="49"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35"/>
      <c r="G12" s="49"/>
      <c r="H12" s="49"/>
      <c r="I12" s="49"/>
      <c r="J12" s="49"/>
      <c r="K12" s="49"/>
      <c r="L12" s="49"/>
      <c r="M12" s="49"/>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35" t="s">
        <v>68</v>
      </c>
      <c r="G13" s="49" t="s">
        <v>68</v>
      </c>
      <c r="H13" s="49" t="s">
        <v>68</v>
      </c>
      <c r="I13" s="49" t="s">
        <v>68</v>
      </c>
      <c r="J13" s="49" t="s">
        <v>68</v>
      </c>
      <c r="K13" s="49" t="s">
        <v>68</v>
      </c>
      <c r="L13" s="49" t="s">
        <v>68</v>
      </c>
      <c r="M13" s="49"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c r="W22" s="107"/>
    </row>
    <row r="23" spans="20:29" x14ac:dyDescent="0.7">
      <c r="U23" s="10"/>
    </row>
  </sheetData>
  <mergeCells count="12">
    <mergeCell ref="V6:Y6"/>
    <mergeCell ref="AA6:AD6"/>
    <mergeCell ref="T15:Y15"/>
    <mergeCell ref="AA15:AB15"/>
    <mergeCell ref="T17:U17"/>
    <mergeCell ref="W17:W18"/>
    <mergeCell ref="T18:U18"/>
    <mergeCell ref="AA5:AD5"/>
    <mergeCell ref="A1:Q1"/>
    <mergeCell ref="T1:W1"/>
    <mergeCell ref="A5:Q5"/>
    <mergeCell ref="T5:Y5"/>
  </mergeCells>
  <conditionalFormatting sqref="W17:W18">
    <cfRule type="cellIs" dxfId="212" priority="10" operator="equal">
      <formula>"Tolerance"</formula>
    </cfRule>
    <cfRule type="cellIs" dxfId="211" priority="11" operator="equal">
      <formula>"Malus"</formula>
    </cfRule>
    <cfRule type="cellIs" dxfId="210" priority="12" operator="equal">
      <formula>"Bonus"</formula>
    </cfRule>
  </conditionalFormatting>
  <conditionalFormatting sqref="AB8:AB13">
    <cfRule type="cellIs" dxfId="209" priority="4" operator="equal">
      <formula>$Y$7</formula>
    </cfRule>
    <cfRule type="cellIs" dxfId="208" priority="5" operator="equal">
      <formula>$X$7</formula>
    </cfRule>
    <cfRule type="cellIs" dxfId="207" priority="6" operator="equal">
      <formula>$W$7</formula>
    </cfRule>
    <cfRule type="cellIs" dxfId="206" priority="7" operator="equal">
      <formula>$U$7</formula>
    </cfRule>
    <cfRule type="cellIs" dxfId="205" priority="8" operator="equal">
      <formula>$T$7</formula>
    </cfRule>
    <cfRule type="cellIs" dxfId="204" priority="9" operator="equal">
      <formula>$V$7</formula>
    </cfRule>
  </conditionalFormatting>
  <conditionalFormatting sqref="AC8:AC13 X17:X18">
    <cfRule type="cellIs" dxfId="203" priority="13" operator="lessThan">
      <formula>0</formula>
    </cfRule>
    <cfRule type="cellIs" dxfId="202" priority="14" operator="equal">
      <formula>0</formula>
    </cfRule>
    <cfRule type="cellIs" dxfId="201" priority="15" operator="greaterThan">
      <formula>0</formula>
    </cfRule>
  </conditionalFormatting>
  <conditionalFormatting sqref="AC15">
    <cfRule type="cellIs" dxfId="200" priority="16" operator="lessThan">
      <formula>0</formula>
    </cfRule>
    <cfRule type="cellIs" dxfId="199" priority="17" operator="equal">
      <formula>0</formula>
    </cfRule>
    <cfRule type="cellIs" dxfId="198" priority="18" operator="greaterThan">
      <formula>0</formula>
    </cfRule>
  </conditionalFormatting>
  <dataValidations count="3">
    <dataValidation type="list" allowBlank="1" showInputMessage="1" showErrorMessage="1" sqref="AA9" xr:uid="{91F6C16A-D277-4398-B78E-B11CCE538AB9}">
      <formula1>$T$9:$Y$9</formula1>
    </dataValidation>
    <dataValidation type="list" allowBlank="1" showInputMessage="1" showErrorMessage="1" sqref="AA10:AA13" xr:uid="{31F61D9A-2786-4A88-94F4-C0F1A32A11E1}">
      <formula1>$T10:$Y10</formula1>
    </dataValidation>
    <dataValidation allowBlank="1" showInputMessage="1" showErrorMessage="1" sqref="AA8" xr:uid="{C79CEA68-43E5-4E83-8244-2C26F17BB06A}"/>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1DEF-7347-45C5-A08C-E304846A8803}">
  <sheetPr codeName="Tabelle4">
    <tabColor theme="3"/>
    <pageSetUpPr fitToPage="1"/>
  </sheetPr>
  <dimension ref="A1:AG23"/>
  <sheetViews>
    <sheetView topLeftCell="A8" zoomScale="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11</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103" t="s">
        <v>49</v>
      </c>
      <c r="H7" s="28" t="s">
        <v>50</v>
      </c>
      <c r="I7" s="20" t="s">
        <v>51</v>
      </c>
      <c r="J7" s="20" t="s">
        <v>14</v>
      </c>
      <c r="K7" s="20" t="s">
        <v>52</v>
      </c>
      <c r="L7" s="20" t="s">
        <v>53</v>
      </c>
      <c r="M7" s="20"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7" t="s">
        <v>68</v>
      </c>
      <c r="H8" s="26" t="s">
        <v>68</v>
      </c>
      <c r="I8" s="25" t="s">
        <v>68</v>
      </c>
      <c r="J8" s="25" t="s">
        <v>68</v>
      </c>
      <c r="K8" s="25" t="s">
        <v>68</v>
      </c>
      <c r="L8" s="25" t="s">
        <v>68</v>
      </c>
      <c r="M8" s="25"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7" t="s">
        <v>68</v>
      </c>
      <c r="H9" s="26" t="s">
        <v>68</v>
      </c>
      <c r="I9" s="25" t="s">
        <v>68</v>
      </c>
      <c r="J9" s="25" t="s">
        <v>68</v>
      </c>
      <c r="K9" s="25" t="s">
        <v>68</v>
      </c>
      <c r="L9" s="25" t="s">
        <v>68</v>
      </c>
      <c r="M9" s="25"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54" customHeight="1" x14ac:dyDescent="0.75">
      <c r="A10" s="34">
        <v>3</v>
      </c>
      <c r="B10" s="49" t="s">
        <v>83</v>
      </c>
      <c r="C10" s="91" t="s">
        <v>84</v>
      </c>
      <c r="D10" s="112" t="s">
        <v>141</v>
      </c>
      <c r="E10" s="49" t="s">
        <v>77</v>
      </c>
      <c r="F10" s="49" t="s">
        <v>68</v>
      </c>
      <c r="G10" s="35" t="s">
        <v>68</v>
      </c>
      <c r="H10" s="49" t="s">
        <v>68</v>
      </c>
      <c r="I10" s="49" t="s">
        <v>68</v>
      </c>
      <c r="J10" s="49" t="s">
        <v>68</v>
      </c>
      <c r="K10" s="49" t="s">
        <v>68</v>
      </c>
      <c r="L10" s="49" t="s">
        <v>68</v>
      </c>
      <c r="M10" s="49"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35" t="s">
        <v>68</v>
      </c>
      <c r="H11" s="49" t="s">
        <v>68</v>
      </c>
      <c r="I11" s="49" t="s">
        <v>68</v>
      </c>
      <c r="J11" s="49" t="s">
        <v>68</v>
      </c>
      <c r="K11" s="49" t="s">
        <v>68</v>
      </c>
      <c r="L11" s="49" t="s">
        <v>68</v>
      </c>
      <c r="M11" s="49"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35"/>
      <c r="H12" s="49"/>
      <c r="I12" s="49"/>
      <c r="J12" s="49"/>
      <c r="K12" s="49"/>
      <c r="L12" s="49"/>
      <c r="M12" s="49"/>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35" t="s">
        <v>68</v>
      </c>
      <c r="H13" s="49" t="s">
        <v>68</v>
      </c>
      <c r="I13" s="49" t="s">
        <v>68</v>
      </c>
      <c r="J13" s="49" t="s">
        <v>68</v>
      </c>
      <c r="K13" s="49" t="s">
        <v>68</v>
      </c>
      <c r="L13" s="49" t="s">
        <v>68</v>
      </c>
      <c r="M13" s="49"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V6:Y6"/>
    <mergeCell ref="AA6:AD6"/>
    <mergeCell ref="A1:Q1"/>
    <mergeCell ref="T1:W1"/>
    <mergeCell ref="A5:Q5"/>
    <mergeCell ref="T5:Y5"/>
    <mergeCell ref="AA5:AD5"/>
    <mergeCell ref="T15:Y15"/>
    <mergeCell ref="AA15:AB15"/>
    <mergeCell ref="T17:U17"/>
    <mergeCell ref="W17:W18"/>
    <mergeCell ref="T18:U18"/>
  </mergeCells>
  <conditionalFormatting sqref="W17:W18">
    <cfRule type="cellIs" dxfId="197" priority="1" operator="equal">
      <formula>"Tolerance"</formula>
    </cfRule>
    <cfRule type="cellIs" dxfId="196" priority="2" operator="equal">
      <formula>"Malus"</formula>
    </cfRule>
    <cfRule type="cellIs" dxfId="195" priority="3" operator="equal">
      <formula>"Bonus"</formula>
    </cfRule>
  </conditionalFormatting>
  <conditionalFormatting sqref="X17:X18">
    <cfRule type="cellIs" dxfId="194" priority="4" operator="lessThan">
      <formula>0</formula>
    </cfRule>
    <cfRule type="cellIs" dxfId="193" priority="5" operator="equal">
      <formula>0</formula>
    </cfRule>
    <cfRule type="cellIs" dxfId="192" priority="6" operator="greaterThan">
      <formula>0</formula>
    </cfRule>
  </conditionalFormatting>
  <conditionalFormatting sqref="AB8:AB13">
    <cfRule type="cellIs" dxfId="191" priority="7" operator="equal">
      <formula>$Y$7</formula>
    </cfRule>
    <cfRule type="cellIs" dxfId="190" priority="8" operator="equal">
      <formula>$X$7</formula>
    </cfRule>
    <cfRule type="cellIs" dxfId="189" priority="9" operator="equal">
      <formula>$W$7</formula>
    </cfRule>
    <cfRule type="cellIs" dxfId="188" priority="10" operator="equal">
      <formula>$U$7</formula>
    </cfRule>
    <cfRule type="cellIs" dxfId="187" priority="11" operator="equal">
      <formula>$T$7</formula>
    </cfRule>
    <cfRule type="cellIs" dxfId="186" priority="12" operator="equal">
      <formula>$V$7</formula>
    </cfRule>
  </conditionalFormatting>
  <conditionalFormatting sqref="AC8:AC13">
    <cfRule type="cellIs" dxfId="185" priority="13" operator="lessThan">
      <formula>0</formula>
    </cfRule>
    <cfRule type="cellIs" dxfId="184" priority="14" operator="equal">
      <formula>0</formula>
    </cfRule>
    <cfRule type="cellIs" dxfId="183" priority="15" operator="greaterThan">
      <formula>0</formula>
    </cfRule>
  </conditionalFormatting>
  <conditionalFormatting sqref="AC15">
    <cfRule type="cellIs" dxfId="182" priority="28" operator="lessThan">
      <formula>0</formula>
    </cfRule>
    <cfRule type="cellIs" dxfId="181" priority="29" operator="equal">
      <formula>0</formula>
    </cfRule>
    <cfRule type="cellIs" dxfId="180" priority="30" operator="greaterThan">
      <formula>0</formula>
    </cfRule>
  </conditionalFormatting>
  <dataValidations count="3">
    <dataValidation type="list" allowBlank="1" showInputMessage="1" showErrorMessage="1" sqref="AA10:AA13" xr:uid="{702E3ECB-DB91-447D-9227-591704F65E67}">
      <formula1>$T10:$Y10</formula1>
    </dataValidation>
    <dataValidation type="list" allowBlank="1" showInputMessage="1" showErrorMessage="1" sqref="AA9" xr:uid="{DEC09C93-6201-4C30-B90E-BE7B55E0FC49}">
      <formula1>$T$9:$Y$9</formula1>
    </dataValidation>
    <dataValidation allowBlank="1" showInputMessage="1" showErrorMessage="1" sqref="AA8" xr:uid="{7A1D29B0-E868-4848-A6C1-3998B0FBF5CC}"/>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530D8-4942-4B41-9657-F9ECD9AA78DD}">
  <sheetPr codeName="Tabelle5">
    <tabColor theme="3"/>
    <pageSetUpPr fitToPage="1"/>
  </sheetPr>
  <dimension ref="A1:AG23"/>
  <sheetViews>
    <sheetView topLeftCell="A9"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12</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103" t="s">
        <v>50</v>
      </c>
      <c r="I7" s="20" t="s">
        <v>51</v>
      </c>
      <c r="J7" s="20" t="s">
        <v>14</v>
      </c>
      <c r="K7" s="20" t="s">
        <v>52</v>
      </c>
      <c r="L7" s="20" t="s">
        <v>53</v>
      </c>
      <c r="M7" s="20"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7" t="s">
        <v>68</v>
      </c>
      <c r="I8" s="25" t="s">
        <v>68</v>
      </c>
      <c r="J8" s="25" t="s">
        <v>68</v>
      </c>
      <c r="K8" s="25" t="s">
        <v>68</v>
      </c>
      <c r="L8" s="25" t="s">
        <v>68</v>
      </c>
      <c r="M8" s="25"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7" t="s">
        <v>68</v>
      </c>
      <c r="I9" s="25" t="s">
        <v>68</v>
      </c>
      <c r="J9" s="25" t="s">
        <v>68</v>
      </c>
      <c r="K9" s="25" t="s">
        <v>68</v>
      </c>
      <c r="L9" s="25" t="s">
        <v>68</v>
      </c>
      <c r="M9" s="25"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35" t="s">
        <v>68</v>
      </c>
      <c r="I10" s="49" t="s">
        <v>68</v>
      </c>
      <c r="J10" s="49" t="s">
        <v>68</v>
      </c>
      <c r="K10" s="49" t="s">
        <v>68</v>
      </c>
      <c r="L10" s="49" t="s">
        <v>68</v>
      </c>
      <c r="M10" s="49"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35" t="s">
        <v>68</v>
      </c>
      <c r="I11" s="49" t="s">
        <v>68</v>
      </c>
      <c r="J11" s="49" t="s">
        <v>68</v>
      </c>
      <c r="K11" s="49" t="s">
        <v>68</v>
      </c>
      <c r="L11" s="49" t="s">
        <v>68</v>
      </c>
      <c r="M11" s="49"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35"/>
      <c r="I12" s="49"/>
      <c r="J12" s="49"/>
      <c r="K12" s="49"/>
      <c r="L12" s="49"/>
      <c r="M12" s="49"/>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35" t="s">
        <v>68</v>
      </c>
      <c r="I13" s="49" t="s">
        <v>68</v>
      </c>
      <c r="J13" s="49" t="s">
        <v>68</v>
      </c>
      <c r="K13" s="49" t="s">
        <v>68</v>
      </c>
      <c r="L13" s="49" t="s">
        <v>68</v>
      </c>
      <c r="M13" s="49"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V6:Y6"/>
    <mergeCell ref="AA6:AD6"/>
    <mergeCell ref="A1:Q1"/>
    <mergeCell ref="T1:W1"/>
    <mergeCell ref="A5:Q5"/>
    <mergeCell ref="T5:Y5"/>
    <mergeCell ref="AA5:AD5"/>
    <mergeCell ref="T15:Y15"/>
    <mergeCell ref="AA15:AB15"/>
    <mergeCell ref="T17:U17"/>
    <mergeCell ref="W17:W18"/>
    <mergeCell ref="T18:U18"/>
  </mergeCells>
  <conditionalFormatting sqref="W17:W18">
    <cfRule type="cellIs" dxfId="179" priority="1" operator="equal">
      <formula>"Tolerance"</formula>
    </cfRule>
    <cfRule type="cellIs" dxfId="178" priority="2" operator="equal">
      <formula>"Malus"</formula>
    </cfRule>
    <cfRule type="cellIs" dxfId="177" priority="3" operator="equal">
      <formula>"Bonus"</formula>
    </cfRule>
  </conditionalFormatting>
  <conditionalFormatting sqref="X17:X18">
    <cfRule type="cellIs" dxfId="176" priority="4" operator="lessThan">
      <formula>0</formula>
    </cfRule>
    <cfRule type="cellIs" dxfId="175" priority="5" operator="equal">
      <formula>0</formula>
    </cfRule>
    <cfRule type="cellIs" dxfId="174" priority="6" operator="greaterThan">
      <formula>0</formula>
    </cfRule>
  </conditionalFormatting>
  <conditionalFormatting sqref="AB8:AB13">
    <cfRule type="cellIs" dxfId="173" priority="7" operator="equal">
      <formula>$Y$7</formula>
    </cfRule>
    <cfRule type="cellIs" dxfId="172" priority="8" operator="equal">
      <formula>$X$7</formula>
    </cfRule>
    <cfRule type="cellIs" dxfId="171" priority="9" operator="equal">
      <formula>$W$7</formula>
    </cfRule>
    <cfRule type="cellIs" dxfId="170" priority="10" operator="equal">
      <formula>$U$7</formula>
    </cfRule>
    <cfRule type="cellIs" dxfId="169" priority="11" operator="equal">
      <formula>$T$7</formula>
    </cfRule>
    <cfRule type="cellIs" dxfId="168" priority="12" operator="equal">
      <formula>$V$7</formula>
    </cfRule>
  </conditionalFormatting>
  <conditionalFormatting sqref="AC8:AC13">
    <cfRule type="cellIs" dxfId="167" priority="13" operator="lessThan">
      <formula>0</formula>
    </cfRule>
    <cfRule type="cellIs" dxfId="166" priority="14" operator="equal">
      <formula>0</formula>
    </cfRule>
    <cfRule type="cellIs" dxfId="165" priority="15" operator="greaterThan">
      <formula>0</formula>
    </cfRule>
  </conditionalFormatting>
  <conditionalFormatting sqref="AC15">
    <cfRule type="cellIs" dxfId="164" priority="28" operator="lessThan">
      <formula>0</formula>
    </cfRule>
    <cfRule type="cellIs" dxfId="163" priority="29" operator="equal">
      <formula>0</formula>
    </cfRule>
    <cfRule type="cellIs" dxfId="162" priority="30" operator="greaterThan">
      <formula>0</formula>
    </cfRule>
  </conditionalFormatting>
  <dataValidations count="3">
    <dataValidation type="list" allowBlank="1" showInputMessage="1" showErrorMessage="1" sqref="AA9" xr:uid="{DBC9024C-295E-4F56-A484-DF7D79B91877}">
      <formula1>$T$9:$Y$9</formula1>
    </dataValidation>
    <dataValidation type="list" allowBlank="1" showInputMessage="1" showErrorMessage="1" sqref="AA10:AA13" xr:uid="{19EEC311-37D4-4F44-9871-D28CE9391021}">
      <formula1>$T10:$Y10</formula1>
    </dataValidation>
    <dataValidation allowBlank="1" showInputMessage="1" showErrorMessage="1" sqref="AA8" xr:uid="{C7056EF1-0557-49FC-80BC-11D992DFF3F5}"/>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DF17-A18F-4EA5-858B-BA112B60382C}">
  <sheetPr codeName="Tabelle10">
    <tabColor theme="3"/>
    <pageSetUpPr fitToPage="1"/>
  </sheetPr>
  <dimension ref="A1:AG23"/>
  <sheetViews>
    <sheetView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13</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103" t="s">
        <v>51</v>
      </c>
      <c r="J7" s="20" t="s">
        <v>14</v>
      </c>
      <c r="K7" s="20" t="s">
        <v>52</v>
      </c>
      <c r="L7" s="20" t="s">
        <v>53</v>
      </c>
      <c r="M7" s="20"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7" t="s">
        <v>68</v>
      </c>
      <c r="J8" s="25" t="s">
        <v>68</v>
      </c>
      <c r="K8" s="25" t="s">
        <v>68</v>
      </c>
      <c r="L8" s="25" t="s">
        <v>68</v>
      </c>
      <c r="M8" s="25"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7" t="s">
        <v>68</v>
      </c>
      <c r="J9" s="25" t="s">
        <v>68</v>
      </c>
      <c r="K9" s="25" t="s">
        <v>68</v>
      </c>
      <c r="L9" s="25" t="s">
        <v>68</v>
      </c>
      <c r="M9" s="25"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35" t="s">
        <v>68</v>
      </c>
      <c r="J10" s="49" t="s">
        <v>68</v>
      </c>
      <c r="K10" s="49" t="s">
        <v>68</v>
      </c>
      <c r="L10" s="49" t="s">
        <v>68</v>
      </c>
      <c r="M10" s="49"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35" t="s">
        <v>68</v>
      </c>
      <c r="J11" s="49" t="s">
        <v>68</v>
      </c>
      <c r="K11" s="49" t="s">
        <v>68</v>
      </c>
      <c r="L11" s="49" t="s">
        <v>68</v>
      </c>
      <c r="M11" s="49"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35"/>
      <c r="J12" s="49"/>
      <c r="K12" s="49"/>
      <c r="L12" s="49"/>
      <c r="M12" s="49"/>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35" t="s">
        <v>68</v>
      </c>
      <c r="J13" s="49" t="s">
        <v>68</v>
      </c>
      <c r="K13" s="49" t="s">
        <v>68</v>
      </c>
      <c r="L13" s="49" t="s">
        <v>68</v>
      </c>
      <c r="M13" s="49"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161" priority="1" operator="equal">
      <formula>"Tolerance"</formula>
    </cfRule>
    <cfRule type="cellIs" dxfId="160" priority="2" operator="equal">
      <formula>"Malus"</formula>
    </cfRule>
    <cfRule type="cellIs" dxfId="159" priority="3" operator="equal">
      <formula>"Bonus"</formula>
    </cfRule>
  </conditionalFormatting>
  <conditionalFormatting sqref="X17:X18">
    <cfRule type="cellIs" dxfId="158" priority="4" operator="lessThan">
      <formula>0</formula>
    </cfRule>
    <cfRule type="cellIs" dxfId="157" priority="5" operator="equal">
      <formula>0</formula>
    </cfRule>
    <cfRule type="cellIs" dxfId="156" priority="6" operator="greaterThan">
      <formula>0</formula>
    </cfRule>
  </conditionalFormatting>
  <conditionalFormatting sqref="AB8:AB13">
    <cfRule type="cellIs" dxfId="155" priority="7" operator="equal">
      <formula>$Y$7</formula>
    </cfRule>
    <cfRule type="cellIs" dxfId="154" priority="8" operator="equal">
      <formula>$X$7</formula>
    </cfRule>
    <cfRule type="cellIs" dxfId="153" priority="9" operator="equal">
      <formula>$W$7</formula>
    </cfRule>
    <cfRule type="cellIs" dxfId="152" priority="10" operator="equal">
      <formula>$U$7</formula>
    </cfRule>
    <cfRule type="cellIs" dxfId="151" priority="11" operator="equal">
      <formula>$T$7</formula>
    </cfRule>
    <cfRule type="cellIs" dxfId="150" priority="12" operator="equal">
      <formula>$V$7</formula>
    </cfRule>
  </conditionalFormatting>
  <conditionalFormatting sqref="AC8:AC13">
    <cfRule type="cellIs" dxfId="149" priority="13" operator="lessThan">
      <formula>0</formula>
    </cfRule>
    <cfRule type="cellIs" dxfId="148" priority="14" operator="equal">
      <formula>0</formula>
    </cfRule>
    <cfRule type="cellIs" dxfId="147" priority="15" operator="greaterThan">
      <formula>0</formula>
    </cfRule>
  </conditionalFormatting>
  <conditionalFormatting sqref="AC15">
    <cfRule type="cellIs" dxfId="146" priority="28" operator="lessThan">
      <formula>0</formula>
    </cfRule>
    <cfRule type="cellIs" dxfId="145" priority="29" operator="equal">
      <formula>0</formula>
    </cfRule>
    <cfRule type="cellIs" dxfId="144" priority="30" operator="greaterThan">
      <formula>0</formula>
    </cfRule>
  </conditionalFormatting>
  <dataValidations count="3">
    <dataValidation type="list" allowBlank="1" showInputMessage="1" showErrorMessage="1" sqref="AA10:AA13" xr:uid="{294A03F9-DF17-4845-84AD-01645E327DCA}">
      <formula1>$T10:$Y10</formula1>
    </dataValidation>
    <dataValidation type="list" allowBlank="1" showInputMessage="1" showErrorMessage="1" sqref="AA9" xr:uid="{9DAA6A83-7AE9-4952-A448-20BAE3B89B2F}">
      <formula1>$T$9:$Y$9</formula1>
    </dataValidation>
    <dataValidation allowBlank="1" showInputMessage="1" showErrorMessage="1" sqref="AA8" xr:uid="{D17539BC-F3A6-4C21-BB88-0717C7087717}"/>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CB4E3-D44A-40B2-8C46-B0B6F79DB293}">
  <sheetPr codeName="Tabelle11">
    <tabColor theme="3"/>
    <pageSetUpPr fitToPage="1"/>
  </sheetPr>
  <dimension ref="A1:AG23"/>
  <sheetViews>
    <sheetView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14</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103" t="s">
        <v>14</v>
      </c>
      <c r="K7" s="20" t="s">
        <v>52</v>
      </c>
      <c r="L7" s="20" t="s">
        <v>53</v>
      </c>
      <c r="M7" s="20"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7" t="s">
        <v>68</v>
      </c>
      <c r="K8" s="25" t="s">
        <v>68</v>
      </c>
      <c r="L8" s="25" t="s">
        <v>68</v>
      </c>
      <c r="M8" s="25"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5" t="s">
        <v>68</v>
      </c>
      <c r="J9" s="27" t="s">
        <v>68</v>
      </c>
      <c r="K9" s="25" t="s">
        <v>68</v>
      </c>
      <c r="L9" s="25" t="s">
        <v>68</v>
      </c>
      <c r="M9" s="25"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35" t="s">
        <v>68</v>
      </c>
      <c r="K10" s="49" t="s">
        <v>68</v>
      </c>
      <c r="L10" s="49" t="s">
        <v>68</v>
      </c>
      <c r="M10" s="49"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35" t="s">
        <v>68</v>
      </c>
      <c r="K11" s="49" t="s">
        <v>68</v>
      </c>
      <c r="L11" s="49" t="s">
        <v>68</v>
      </c>
      <c r="M11" s="49"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35"/>
      <c r="K12" s="49"/>
      <c r="L12" s="49"/>
      <c r="M12" s="49"/>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35" t="s">
        <v>68</v>
      </c>
      <c r="K13" s="49" t="s">
        <v>68</v>
      </c>
      <c r="L13" s="49" t="s">
        <v>68</v>
      </c>
      <c r="M13" s="49"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143" priority="1" operator="equal">
      <formula>"Tolerance"</formula>
    </cfRule>
    <cfRule type="cellIs" dxfId="142" priority="2" operator="equal">
      <formula>"Malus"</formula>
    </cfRule>
    <cfRule type="cellIs" dxfId="141" priority="3" operator="equal">
      <formula>"Bonus"</formula>
    </cfRule>
  </conditionalFormatting>
  <conditionalFormatting sqref="X17:X18">
    <cfRule type="cellIs" dxfId="140" priority="4" operator="lessThan">
      <formula>0</formula>
    </cfRule>
    <cfRule type="cellIs" dxfId="139" priority="5" operator="equal">
      <formula>0</formula>
    </cfRule>
    <cfRule type="cellIs" dxfId="138" priority="6" operator="greaterThan">
      <formula>0</formula>
    </cfRule>
  </conditionalFormatting>
  <conditionalFormatting sqref="AB8:AB13">
    <cfRule type="cellIs" dxfId="137" priority="7" operator="equal">
      <formula>$Y$7</formula>
    </cfRule>
    <cfRule type="cellIs" dxfId="136" priority="8" operator="equal">
      <formula>$X$7</formula>
    </cfRule>
    <cfRule type="cellIs" dxfId="135" priority="9" operator="equal">
      <formula>$W$7</formula>
    </cfRule>
    <cfRule type="cellIs" dxfId="134" priority="10" operator="equal">
      <formula>$U$7</formula>
    </cfRule>
    <cfRule type="cellIs" dxfId="133" priority="11" operator="equal">
      <formula>$T$7</formula>
    </cfRule>
    <cfRule type="cellIs" dxfId="132" priority="12" operator="equal">
      <formula>$V$7</formula>
    </cfRule>
  </conditionalFormatting>
  <conditionalFormatting sqref="AC8:AC13">
    <cfRule type="cellIs" dxfId="131" priority="13" operator="lessThan">
      <formula>0</formula>
    </cfRule>
    <cfRule type="cellIs" dxfId="130" priority="14" operator="equal">
      <formula>0</formula>
    </cfRule>
    <cfRule type="cellIs" dxfId="129" priority="15" operator="greaterThan">
      <formula>0</formula>
    </cfRule>
  </conditionalFormatting>
  <conditionalFormatting sqref="AC15">
    <cfRule type="cellIs" dxfId="128" priority="28" operator="lessThan">
      <formula>0</formula>
    </cfRule>
    <cfRule type="cellIs" dxfId="127" priority="29" operator="equal">
      <formula>0</formula>
    </cfRule>
    <cfRule type="cellIs" dxfId="126" priority="30" operator="greaterThan">
      <formula>0</formula>
    </cfRule>
  </conditionalFormatting>
  <dataValidations count="3">
    <dataValidation type="list" allowBlank="1" showInputMessage="1" showErrorMessage="1" sqref="AA9" xr:uid="{3954DB41-67BE-442D-A100-8BECC0F8824C}">
      <formula1>$T$9:$Y$9</formula1>
    </dataValidation>
    <dataValidation type="list" allowBlank="1" showInputMessage="1" showErrorMessage="1" sqref="AA10:AA13" xr:uid="{A43F6567-B5B8-4544-BDDA-9F88DAC207BF}">
      <formula1>$T10:$Y10</formula1>
    </dataValidation>
    <dataValidation allowBlank="1" showInputMessage="1" showErrorMessage="1" sqref="AA8" xr:uid="{3686260E-47CB-4872-B767-DC0277836E0A}"/>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50759-54C3-44F6-A61B-CBB7F2B14CC9}">
  <sheetPr codeName="Tabelle12">
    <tabColor theme="3"/>
    <pageSetUpPr fitToPage="1"/>
  </sheetPr>
  <dimension ref="A1:AG23"/>
  <sheetViews>
    <sheetView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15</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20" t="s">
        <v>14</v>
      </c>
      <c r="K7" s="103" t="s">
        <v>52</v>
      </c>
      <c r="L7" s="20" t="s">
        <v>53</v>
      </c>
      <c r="M7" s="20"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5" t="s">
        <v>68</v>
      </c>
      <c r="K8" s="27" t="s">
        <v>68</v>
      </c>
      <c r="L8" s="25" t="s">
        <v>68</v>
      </c>
      <c r="M8" s="25"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5" t="s">
        <v>68</v>
      </c>
      <c r="J9" s="25" t="s">
        <v>68</v>
      </c>
      <c r="K9" s="27" t="s">
        <v>68</v>
      </c>
      <c r="L9" s="25" t="s">
        <v>68</v>
      </c>
      <c r="M9" s="25"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49" t="s">
        <v>68</v>
      </c>
      <c r="K10" s="35" t="s">
        <v>68</v>
      </c>
      <c r="L10" s="49" t="s">
        <v>68</v>
      </c>
      <c r="M10" s="49"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49" t="s">
        <v>68</v>
      </c>
      <c r="K11" s="35" t="s">
        <v>68</v>
      </c>
      <c r="L11" s="49" t="s">
        <v>68</v>
      </c>
      <c r="M11" s="49"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49"/>
      <c r="K12" s="35"/>
      <c r="L12" s="49"/>
      <c r="M12" s="49"/>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49" t="s">
        <v>68</v>
      </c>
      <c r="K13" s="35" t="s">
        <v>68</v>
      </c>
      <c r="L13" s="49" t="s">
        <v>68</v>
      </c>
      <c r="M13" s="49"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125" priority="1" operator="equal">
      <formula>"Tolerance"</formula>
    </cfRule>
    <cfRule type="cellIs" dxfId="124" priority="2" operator="equal">
      <formula>"Malus"</formula>
    </cfRule>
    <cfRule type="cellIs" dxfId="123" priority="3" operator="equal">
      <formula>"Bonus"</formula>
    </cfRule>
  </conditionalFormatting>
  <conditionalFormatting sqref="X17:X18">
    <cfRule type="cellIs" dxfId="122" priority="4" operator="lessThan">
      <formula>0</formula>
    </cfRule>
    <cfRule type="cellIs" dxfId="121" priority="5" operator="equal">
      <formula>0</formula>
    </cfRule>
    <cfRule type="cellIs" dxfId="120" priority="6" operator="greaterThan">
      <formula>0</formula>
    </cfRule>
  </conditionalFormatting>
  <conditionalFormatting sqref="AB8:AB13">
    <cfRule type="cellIs" dxfId="119" priority="7" operator="equal">
      <formula>$Y$7</formula>
    </cfRule>
    <cfRule type="cellIs" dxfId="118" priority="8" operator="equal">
      <formula>$X$7</formula>
    </cfRule>
    <cfRule type="cellIs" dxfId="117" priority="9" operator="equal">
      <formula>$W$7</formula>
    </cfRule>
    <cfRule type="cellIs" dxfId="116" priority="10" operator="equal">
      <formula>$U$7</formula>
    </cfRule>
    <cfRule type="cellIs" dxfId="115" priority="11" operator="equal">
      <formula>$T$7</formula>
    </cfRule>
    <cfRule type="cellIs" dxfId="114" priority="12" operator="equal">
      <formula>$V$7</formula>
    </cfRule>
  </conditionalFormatting>
  <conditionalFormatting sqref="AC8:AC13">
    <cfRule type="cellIs" dxfId="113" priority="13" operator="lessThan">
      <formula>0</formula>
    </cfRule>
    <cfRule type="cellIs" dxfId="112" priority="14" operator="equal">
      <formula>0</formula>
    </cfRule>
    <cfRule type="cellIs" dxfId="111" priority="15" operator="greaterThan">
      <formula>0</formula>
    </cfRule>
  </conditionalFormatting>
  <conditionalFormatting sqref="AC15">
    <cfRule type="cellIs" dxfId="110" priority="28" operator="lessThan">
      <formula>0</formula>
    </cfRule>
    <cfRule type="cellIs" dxfId="109" priority="29" operator="equal">
      <formula>0</formula>
    </cfRule>
    <cfRule type="cellIs" dxfId="108" priority="30" operator="greaterThan">
      <formula>0</formula>
    </cfRule>
  </conditionalFormatting>
  <dataValidations count="3">
    <dataValidation type="list" allowBlank="1" showInputMessage="1" showErrorMessage="1" sqref="AA10:AA13" xr:uid="{2634F370-56FF-44B6-A7A2-C89C937B0F70}">
      <formula1>$T10:$Y10</formula1>
    </dataValidation>
    <dataValidation type="list" allowBlank="1" showInputMessage="1" showErrorMessage="1" sqref="AA9" xr:uid="{8C7484FC-18A9-41C0-A836-6E6CEC5A7226}">
      <formula1>$T$9:$Y$9</formula1>
    </dataValidation>
    <dataValidation allowBlank="1" showInputMessage="1" showErrorMessage="1" sqref="AA8" xr:uid="{663E9B4D-D8C9-4EF4-BEDB-CEC3A6D0F20B}"/>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271D7-8D09-4BAF-8E95-A436C750D667}">
  <sheetPr codeName="Tabelle13">
    <tabColor theme="3"/>
    <pageSetUpPr fitToPage="1"/>
  </sheetPr>
  <dimension ref="A1:AG23"/>
  <sheetViews>
    <sheetView zoomScale="56" zoomScaleNormal="56" workbookViewId="0">
      <selection activeCell="D10" sqref="D10"/>
    </sheetView>
  </sheetViews>
  <sheetFormatPr baseColWidth="10" defaultColWidth="11.26953125" defaultRowHeight="13.5" outlineLevelCol="1" x14ac:dyDescent="0.7"/>
  <cols>
    <col min="1" max="1" width="4.26953125" style="8" customWidth="1"/>
    <col min="2" max="2" width="14.54296875" style="22" customWidth="1"/>
    <col min="3" max="3" width="19.1328125" style="22" customWidth="1"/>
    <col min="4" max="4" width="126.54296875" style="8" customWidth="1"/>
    <col min="5" max="5" width="18" style="101" customWidth="1" outlineLevel="1"/>
    <col min="6" max="17" width="3.40625" style="8" customWidth="1" outlineLevel="1"/>
    <col min="18" max="18" width="12.26953125" style="22" customWidth="1"/>
    <col min="19" max="19" width="3.26953125" style="8" customWidth="1"/>
    <col min="20" max="20" width="11.7265625" style="10" customWidth="1"/>
    <col min="21" max="25" width="11.7265625" style="8" customWidth="1"/>
    <col min="26" max="26" width="3.26953125" style="8" customWidth="1"/>
    <col min="27" max="27" width="11.1328125" style="8" customWidth="1"/>
    <col min="28" max="28" width="14.1328125" style="8" customWidth="1"/>
    <col min="29" max="29" width="12" style="8" customWidth="1"/>
    <col min="30" max="30" width="28.7265625" style="8" customWidth="1"/>
    <col min="31" max="16384" width="11.26953125" style="8"/>
  </cols>
  <sheetData>
    <row r="1" spans="1:33" ht="51.2" customHeight="1" thickBot="1" x14ac:dyDescent="0.85">
      <c r="A1" s="122" t="s">
        <v>36</v>
      </c>
      <c r="B1" s="123"/>
      <c r="C1" s="123"/>
      <c r="D1" s="123"/>
      <c r="E1" s="123"/>
      <c r="F1" s="123"/>
      <c r="G1" s="123"/>
      <c r="H1" s="123"/>
      <c r="I1" s="123"/>
      <c r="J1" s="123"/>
      <c r="K1" s="123"/>
      <c r="L1" s="123"/>
      <c r="M1" s="123"/>
      <c r="N1" s="123"/>
      <c r="O1" s="123"/>
      <c r="P1" s="123"/>
      <c r="Q1" s="123"/>
      <c r="R1" s="84"/>
      <c r="S1" s="76"/>
      <c r="T1" s="124"/>
      <c r="U1" s="124"/>
      <c r="V1" s="124"/>
      <c r="W1" s="124"/>
      <c r="X1" s="7"/>
      <c r="Y1" s="7"/>
      <c r="Z1" s="7"/>
      <c r="AA1" s="7"/>
      <c r="AB1" s="7"/>
      <c r="AC1" s="7"/>
      <c r="AD1" s="7"/>
    </row>
    <row r="2" spans="1:33" ht="11.25" customHeight="1" x14ac:dyDescent="0.8">
      <c r="A2" s="9"/>
    </row>
    <row r="3" spans="1:33" x14ac:dyDescent="0.7">
      <c r="B3" s="48" t="s">
        <v>37</v>
      </c>
      <c r="C3" s="58" t="s">
        <v>16</v>
      </c>
    </row>
    <row r="4" spans="1:33" ht="11.25" customHeight="1" thickBot="1" x14ac:dyDescent="0.85"/>
    <row r="5" spans="1:33" ht="15.75" customHeight="1" thickBot="1" x14ac:dyDescent="0.85">
      <c r="A5" s="125" t="s">
        <v>38</v>
      </c>
      <c r="B5" s="126"/>
      <c r="C5" s="126"/>
      <c r="D5" s="126"/>
      <c r="E5" s="126"/>
      <c r="F5" s="126"/>
      <c r="G5" s="126"/>
      <c r="H5" s="126"/>
      <c r="I5" s="126"/>
      <c r="J5" s="126"/>
      <c r="K5" s="126"/>
      <c r="L5" s="126"/>
      <c r="M5" s="126"/>
      <c r="N5" s="126"/>
      <c r="O5" s="126"/>
      <c r="P5" s="126"/>
      <c r="Q5" s="126"/>
      <c r="R5" s="88"/>
      <c r="T5" s="119" t="s">
        <v>39</v>
      </c>
      <c r="U5" s="120"/>
      <c r="V5" s="120"/>
      <c r="W5" s="120"/>
      <c r="X5" s="120"/>
      <c r="Y5" s="121"/>
      <c r="AA5" s="119" t="s">
        <v>40</v>
      </c>
      <c r="AB5" s="120"/>
      <c r="AC5" s="120"/>
      <c r="AD5" s="121"/>
    </row>
    <row r="6" spans="1:33" ht="23.25" customHeight="1" x14ac:dyDescent="0.75">
      <c r="C6" s="86"/>
      <c r="D6" s="11"/>
      <c r="E6" s="11"/>
      <c r="F6" s="11"/>
      <c r="G6" s="11"/>
      <c r="H6" s="11"/>
      <c r="I6" s="11"/>
      <c r="J6" s="11"/>
      <c r="K6" s="11"/>
      <c r="L6" s="11"/>
      <c r="M6" s="11"/>
      <c r="N6" s="11"/>
      <c r="O6" s="11"/>
      <c r="P6" s="11"/>
      <c r="Q6" s="11"/>
      <c r="R6" s="89"/>
      <c r="S6" s="13"/>
      <c r="T6" s="12" t="s">
        <v>28</v>
      </c>
      <c r="U6" s="21" t="s">
        <v>41</v>
      </c>
      <c r="V6" s="127" t="s">
        <v>30</v>
      </c>
      <c r="W6" s="128"/>
      <c r="X6" s="128"/>
      <c r="Y6" s="129"/>
      <c r="Z6" s="13"/>
      <c r="AA6" s="130" t="s">
        <v>42</v>
      </c>
      <c r="AB6" s="131"/>
      <c r="AC6" s="131"/>
      <c r="AD6" s="132"/>
    </row>
    <row r="7" spans="1:33" ht="41.25" customHeight="1" x14ac:dyDescent="0.7">
      <c r="A7" s="23" t="s">
        <v>43</v>
      </c>
      <c r="B7" s="23" t="s">
        <v>44</v>
      </c>
      <c r="C7" s="24" t="s">
        <v>45</v>
      </c>
      <c r="D7" s="24" t="s">
        <v>46</v>
      </c>
      <c r="E7" s="52" t="s">
        <v>47</v>
      </c>
      <c r="F7" s="104" t="s">
        <v>48</v>
      </c>
      <c r="G7" s="20" t="s">
        <v>49</v>
      </c>
      <c r="H7" s="20" t="s">
        <v>50</v>
      </c>
      <c r="I7" s="20" t="s">
        <v>51</v>
      </c>
      <c r="J7" s="20" t="s">
        <v>14</v>
      </c>
      <c r="K7" s="20" t="s">
        <v>52</v>
      </c>
      <c r="L7" s="103" t="s">
        <v>53</v>
      </c>
      <c r="M7" s="20" t="s">
        <v>54</v>
      </c>
      <c r="N7" s="20" t="s">
        <v>55</v>
      </c>
      <c r="O7" s="20" t="s">
        <v>56</v>
      </c>
      <c r="P7" s="20" t="s">
        <v>57</v>
      </c>
      <c r="Q7" s="20" t="s">
        <v>58</v>
      </c>
      <c r="R7" s="52" t="s">
        <v>59</v>
      </c>
      <c r="S7" s="14"/>
      <c r="T7" s="41">
        <v>0.02</v>
      </c>
      <c r="U7" s="42">
        <v>0</v>
      </c>
      <c r="V7" s="43">
        <v>-0.02</v>
      </c>
      <c r="W7" s="44">
        <v>-0.05</v>
      </c>
      <c r="X7" s="45">
        <v>-0.1</v>
      </c>
      <c r="Y7" s="46">
        <v>-0.15</v>
      </c>
      <c r="Z7" s="14"/>
      <c r="AA7" s="38" t="s">
        <v>60</v>
      </c>
      <c r="AB7" s="38" t="s">
        <v>61</v>
      </c>
      <c r="AC7" s="53" t="s">
        <v>62</v>
      </c>
      <c r="AD7" s="39" t="s">
        <v>63</v>
      </c>
    </row>
    <row r="8" spans="1:33" s="37" customFormat="1" ht="60.65" customHeight="1" x14ac:dyDescent="0.75">
      <c r="A8" s="34">
        <v>1</v>
      </c>
      <c r="B8" s="49" t="s">
        <v>64</v>
      </c>
      <c r="C8" s="91" t="s">
        <v>65</v>
      </c>
      <c r="D8" s="99" t="s">
        <v>66</v>
      </c>
      <c r="E8" s="49" t="s">
        <v>67</v>
      </c>
      <c r="F8" s="25" t="s">
        <v>68</v>
      </c>
      <c r="G8" s="25" t="s">
        <v>68</v>
      </c>
      <c r="H8" s="25" t="s">
        <v>68</v>
      </c>
      <c r="I8" s="25" t="s">
        <v>68</v>
      </c>
      <c r="J8" s="25" t="s">
        <v>68</v>
      </c>
      <c r="K8" s="25" t="s">
        <v>68</v>
      </c>
      <c r="L8" s="27" t="s">
        <v>68</v>
      </c>
      <c r="M8" s="25" t="s">
        <v>68</v>
      </c>
      <c r="N8" s="25" t="s">
        <v>68</v>
      </c>
      <c r="O8" s="25" t="s">
        <v>68</v>
      </c>
      <c r="P8" s="25" t="s">
        <v>68</v>
      </c>
      <c r="Q8" s="25" t="s">
        <v>68</v>
      </c>
      <c r="R8" s="29">
        <v>0.15</v>
      </c>
      <c r="S8" s="85"/>
      <c r="T8" s="51" t="s">
        <v>69</v>
      </c>
      <c r="U8" s="96" t="s">
        <v>70</v>
      </c>
      <c r="V8" s="96" t="s">
        <v>71</v>
      </c>
      <c r="W8" s="96" t="s">
        <v>72</v>
      </c>
      <c r="X8" s="96" t="s">
        <v>73</v>
      </c>
      <c r="Y8" s="96" t="s">
        <v>74</v>
      </c>
      <c r="Z8"/>
      <c r="AA8" s="98" t="str">
        <f>IF(ISBLANK(Dec!AA8),"",Dec!AA8)</f>
        <v/>
      </c>
      <c r="AB8" s="47" t="str">
        <f>_xlfn.XLOOKUP(AA8,T8:Y8,$T$7:$Y$7,"",0)</f>
        <v/>
      </c>
      <c r="AC8" s="54" t="str">
        <f>IFERROR(R8*AB8,"")</f>
        <v/>
      </c>
      <c r="AD8" s="36"/>
      <c r="AE8" s="8"/>
      <c r="AF8" s="8"/>
      <c r="AG8" s="8"/>
    </row>
    <row r="9" spans="1:33" ht="178.15" customHeight="1" x14ac:dyDescent="0.7">
      <c r="A9" s="34">
        <v>2</v>
      </c>
      <c r="B9" s="49" t="s">
        <v>64</v>
      </c>
      <c r="C9" s="91" t="s">
        <v>75</v>
      </c>
      <c r="D9" s="100" t="s">
        <v>110</v>
      </c>
      <c r="E9" s="49" t="s">
        <v>77</v>
      </c>
      <c r="F9" s="25" t="s">
        <v>68</v>
      </c>
      <c r="G9" s="25" t="s">
        <v>68</v>
      </c>
      <c r="H9" s="25" t="s">
        <v>68</v>
      </c>
      <c r="I9" s="25" t="s">
        <v>68</v>
      </c>
      <c r="J9" s="25" t="s">
        <v>68</v>
      </c>
      <c r="K9" s="25" t="s">
        <v>68</v>
      </c>
      <c r="L9" s="27" t="s">
        <v>68</v>
      </c>
      <c r="M9" s="25" t="s">
        <v>68</v>
      </c>
      <c r="N9" s="25" t="s">
        <v>68</v>
      </c>
      <c r="O9" s="25" t="s">
        <v>68</v>
      </c>
      <c r="P9" s="25" t="s">
        <v>68</v>
      </c>
      <c r="Q9" s="25" t="s">
        <v>68</v>
      </c>
      <c r="R9" s="29">
        <v>0.3</v>
      </c>
      <c r="S9" s="14"/>
      <c r="T9" s="51" t="s">
        <v>78</v>
      </c>
      <c r="U9" s="93">
        <v>0.05</v>
      </c>
      <c r="V9" s="51" t="s">
        <v>79</v>
      </c>
      <c r="W9" s="51" t="s">
        <v>80</v>
      </c>
      <c r="X9" s="51" t="s">
        <v>81</v>
      </c>
      <c r="Y9" s="51" t="s">
        <v>82</v>
      </c>
      <c r="Z9" s="14"/>
      <c r="AA9" s="55"/>
      <c r="AB9" s="47" t="str">
        <f t="shared" ref="AB9:AB13" si="0">_xlfn.XLOOKUP(AA9,T9:Y9,$T$7:$Y$7,"",0)</f>
        <v/>
      </c>
      <c r="AC9" s="54" t="str">
        <f>IF(ISBLANK(AA9),"",R9*AB9)</f>
        <v/>
      </c>
      <c r="AD9" s="40"/>
    </row>
    <row r="10" spans="1:33" s="37" customFormat="1" ht="306.75" customHeight="1" x14ac:dyDescent="0.75">
      <c r="A10" s="34">
        <v>3</v>
      </c>
      <c r="B10" s="49" t="s">
        <v>83</v>
      </c>
      <c r="C10" s="91" t="s">
        <v>84</v>
      </c>
      <c r="D10" s="112" t="s">
        <v>141</v>
      </c>
      <c r="E10" s="49" t="s">
        <v>77</v>
      </c>
      <c r="F10" s="49" t="s">
        <v>68</v>
      </c>
      <c r="G10" s="49" t="s">
        <v>68</v>
      </c>
      <c r="H10" s="49" t="s">
        <v>68</v>
      </c>
      <c r="I10" s="49" t="s">
        <v>68</v>
      </c>
      <c r="J10" s="49" t="s">
        <v>68</v>
      </c>
      <c r="K10" s="49" t="s">
        <v>68</v>
      </c>
      <c r="L10" s="35" t="s">
        <v>68</v>
      </c>
      <c r="M10" s="49" t="s">
        <v>68</v>
      </c>
      <c r="N10" s="49" t="s">
        <v>68</v>
      </c>
      <c r="O10" s="49" t="s">
        <v>68</v>
      </c>
      <c r="P10" s="49" t="s">
        <v>68</v>
      </c>
      <c r="Q10" s="49" t="s">
        <v>68</v>
      </c>
      <c r="R10" s="29">
        <v>0.3</v>
      </c>
      <c r="S10"/>
      <c r="T10" s="94" t="s">
        <v>78</v>
      </c>
      <c r="U10" s="95" t="s">
        <v>85</v>
      </c>
      <c r="V10" s="96" t="s">
        <v>86</v>
      </c>
      <c r="W10" s="96" t="s">
        <v>87</v>
      </c>
      <c r="X10" s="96" t="s">
        <v>88</v>
      </c>
      <c r="Y10" s="96" t="s">
        <v>89</v>
      </c>
      <c r="Z10" s="97"/>
      <c r="AA10" s="55"/>
      <c r="AB10" s="47" t="str">
        <f t="shared" si="0"/>
        <v/>
      </c>
      <c r="AC10" s="54" t="str">
        <f>IF(ISBLANK(AA10),"",R10*AB10)</f>
        <v/>
      </c>
      <c r="AD10" s="36"/>
      <c r="AE10" s="8"/>
      <c r="AF10" s="8"/>
      <c r="AG10" s="8"/>
    </row>
    <row r="11" spans="1:33" s="37" customFormat="1" ht="124.4" customHeight="1" x14ac:dyDescent="0.75">
      <c r="A11" s="34">
        <v>4</v>
      </c>
      <c r="B11" s="49" t="s">
        <v>83</v>
      </c>
      <c r="C11" s="91" t="s">
        <v>90</v>
      </c>
      <c r="D11" s="99" t="s">
        <v>91</v>
      </c>
      <c r="E11" s="49" t="s">
        <v>77</v>
      </c>
      <c r="F11" s="49" t="s">
        <v>68</v>
      </c>
      <c r="G11" s="49" t="s">
        <v>68</v>
      </c>
      <c r="H11" s="49" t="s">
        <v>68</v>
      </c>
      <c r="I11" s="49" t="s">
        <v>68</v>
      </c>
      <c r="J11" s="49" t="s">
        <v>68</v>
      </c>
      <c r="K11" s="49" t="s">
        <v>68</v>
      </c>
      <c r="L11" s="35" t="s">
        <v>68</v>
      </c>
      <c r="M11" s="49" t="s">
        <v>68</v>
      </c>
      <c r="N11" s="49" t="s">
        <v>68</v>
      </c>
      <c r="O11" s="49" t="s">
        <v>68</v>
      </c>
      <c r="P11" s="49" t="s">
        <v>68</v>
      </c>
      <c r="Q11" s="49" t="s">
        <v>68</v>
      </c>
      <c r="R11" s="29">
        <v>0.15</v>
      </c>
      <c r="S11"/>
      <c r="T11" s="51" t="s">
        <v>92</v>
      </c>
      <c r="U11" s="50" t="s">
        <v>93</v>
      </c>
      <c r="V11" s="96" t="s">
        <v>94</v>
      </c>
      <c r="W11" s="96" t="s">
        <v>95</v>
      </c>
      <c r="X11" s="96" t="s">
        <v>96</v>
      </c>
      <c r="Y11" s="50" t="s">
        <v>97</v>
      </c>
      <c r="Z11" s="97"/>
      <c r="AA11" s="55"/>
      <c r="AB11" s="47" t="str">
        <f t="shared" si="0"/>
        <v/>
      </c>
      <c r="AC11" s="54" t="str">
        <f t="shared" ref="AC11:AC13" si="1">IF(ISBLANK(AA11),"",R11*AB11)</f>
        <v/>
      </c>
      <c r="AD11" s="36"/>
      <c r="AE11" s="8"/>
      <c r="AF11" s="8"/>
      <c r="AG11" s="8"/>
    </row>
    <row r="12" spans="1:33" s="37" customFormat="1" ht="157.5" customHeight="1" x14ac:dyDescent="0.75">
      <c r="A12" s="34">
        <v>5</v>
      </c>
      <c r="B12" s="49" t="s">
        <v>83</v>
      </c>
      <c r="C12" s="92" t="s">
        <v>98</v>
      </c>
      <c r="D12" s="99" t="s">
        <v>99</v>
      </c>
      <c r="E12" s="49" t="s">
        <v>77</v>
      </c>
      <c r="F12" s="49"/>
      <c r="G12" s="49"/>
      <c r="H12" s="49"/>
      <c r="I12" s="49"/>
      <c r="J12" s="49"/>
      <c r="K12" s="49"/>
      <c r="L12" s="35"/>
      <c r="M12" s="49"/>
      <c r="N12" s="49"/>
      <c r="O12" s="49"/>
      <c r="P12" s="49"/>
      <c r="Q12" s="49"/>
      <c r="R12" s="29">
        <v>0.05</v>
      </c>
      <c r="S12"/>
      <c r="T12" s="90" t="s">
        <v>100</v>
      </c>
      <c r="U12" s="51" t="s">
        <v>101</v>
      </c>
      <c r="V12" s="50" t="s">
        <v>102</v>
      </c>
      <c r="W12" s="50">
        <v>2</v>
      </c>
      <c r="X12" s="50">
        <v>3</v>
      </c>
      <c r="Y12" s="51" t="s">
        <v>103</v>
      </c>
      <c r="Z12"/>
      <c r="AA12" s="55"/>
      <c r="AB12" s="47" t="str">
        <f t="shared" si="0"/>
        <v/>
      </c>
      <c r="AC12" s="54" t="str">
        <f t="shared" si="1"/>
        <v/>
      </c>
      <c r="AD12" s="36"/>
      <c r="AE12" s="8"/>
      <c r="AF12" s="8"/>
      <c r="AG12" s="8"/>
    </row>
    <row r="13" spans="1:33" s="37" customFormat="1" ht="132.75" x14ac:dyDescent="0.75">
      <c r="A13" s="34">
        <v>6</v>
      </c>
      <c r="B13" s="49" t="s">
        <v>83</v>
      </c>
      <c r="C13" s="91" t="s">
        <v>104</v>
      </c>
      <c r="D13" s="83" t="s">
        <v>105</v>
      </c>
      <c r="E13" s="49" t="s">
        <v>77</v>
      </c>
      <c r="F13" s="49" t="s">
        <v>68</v>
      </c>
      <c r="G13" s="49" t="s">
        <v>68</v>
      </c>
      <c r="H13" s="49" t="s">
        <v>68</v>
      </c>
      <c r="I13" s="49" t="s">
        <v>68</v>
      </c>
      <c r="J13" s="49" t="s">
        <v>68</v>
      </c>
      <c r="K13" s="49" t="s">
        <v>68</v>
      </c>
      <c r="L13" s="35" t="s">
        <v>68</v>
      </c>
      <c r="M13" s="49" t="s">
        <v>68</v>
      </c>
      <c r="N13" s="49" t="s">
        <v>68</v>
      </c>
      <c r="O13" s="49" t="s">
        <v>68</v>
      </c>
      <c r="P13" s="49" t="s">
        <v>68</v>
      </c>
      <c r="Q13" s="49" t="s">
        <v>68</v>
      </c>
      <c r="R13" s="29">
        <v>0.05</v>
      </c>
      <c r="S13"/>
      <c r="T13" s="90" t="s">
        <v>100</v>
      </c>
      <c r="U13" s="50" t="s">
        <v>106</v>
      </c>
      <c r="V13" s="50">
        <v>2</v>
      </c>
      <c r="W13" s="50">
        <v>3</v>
      </c>
      <c r="X13" s="50">
        <v>4</v>
      </c>
      <c r="Y13" s="51" t="s">
        <v>107</v>
      </c>
      <c r="Z13"/>
      <c r="AA13" s="55"/>
      <c r="AB13" s="47" t="str">
        <f t="shared" si="0"/>
        <v/>
      </c>
      <c r="AC13" s="54" t="str">
        <f t="shared" si="1"/>
        <v/>
      </c>
      <c r="AD13" s="36"/>
    </row>
    <row r="14" spans="1:33" ht="14.75" x14ac:dyDescent="0.7">
      <c r="D14" s="87"/>
    </row>
    <row r="15" spans="1:33" ht="14.75" x14ac:dyDescent="0.75">
      <c r="R15" s="15"/>
      <c r="T15" s="133" t="str">
        <f>_xlfn.CONCAT("Total performance result ")</f>
        <v xml:space="preserve">Total performance result </v>
      </c>
      <c r="U15" s="134"/>
      <c r="V15" s="134"/>
      <c r="W15" s="134"/>
      <c r="X15" s="134"/>
      <c r="Y15" s="135"/>
      <c r="AA15" s="136" t="s">
        <v>108</v>
      </c>
      <c r="AB15" s="137"/>
      <c r="AC15" s="54">
        <f>SUM(AC8:AC13)</f>
        <v>0</v>
      </c>
    </row>
    <row r="17" spans="20:29" ht="33" customHeight="1" x14ac:dyDescent="0.7">
      <c r="T17" s="138" t="s">
        <v>109</v>
      </c>
      <c r="U17" s="139"/>
      <c r="W17" s="140" t="str">
        <f>IF(AND(ISBLANK(AA9),ISBLANK(AA10),ISBLANK(AA11),ISBLANK(AA12),ISBLANK(AA13)),"",IF(AND(AC15&gt;=0,AC8&gt;=0,AC9&gt;=0,AC10&gt;=0,AC11&gt;=0,AC12&gt;=-0.005,AC13&gt;=-0.005),"Bonus",IF(AC15=0,"Tolerance",IF(AC15&lt;0,"Malus","Tolerance"))))</f>
        <v/>
      </c>
      <c r="X17" s="54" t="str">
        <f>IF(W17="","",IF(AND(W17="Bonus",AC15=0.018),0.02,IF(W17="Tolerance",0,AC15)))</f>
        <v/>
      </c>
      <c r="AB17" s="102"/>
      <c r="AC17" s="56"/>
    </row>
    <row r="18" spans="20:29" ht="33" customHeight="1" x14ac:dyDescent="0.7">
      <c r="T18" s="142"/>
      <c r="U18" s="143"/>
      <c r="W18" s="141"/>
      <c r="X18" s="57" t="str">
        <f>IF(X17="","",X17*T18)</f>
        <v/>
      </c>
      <c r="AB18" s="102"/>
    </row>
    <row r="19" spans="20:29" ht="12" customHeight="1" x14ac:dyDescent="0.7"/>
    <row r="20" spans="20:29" ht="21" customHeight="1" x14ac:dyDescent="0.7">
      <c r="U20" s="10"/>
    </row>
    <row r="21" spans="20:29" x14ac:dyDescent="0.7">
      <c r="U21" s="10"/>
    </row>
    <row r="22" spans="20:29" ht="21" customHeight="1" x14ac:dyDescent="0.7">
      <c r="U22" s="10"/>
    </row>
    <row r="23" spans="20:29" x14ac:dyDescent="0.7">
      <c r="U23" s="10"/>
    </row>
  </sheetData>
  <mergeCells count="12">
    <mergeCell ref="T15:Y15"/>
    <mergeCell ref="AA15:AB15"/>
    <mergeCell ref="T17:U17"/>
    <mergeCell ref="W17:W18"/>
    <mergeCell ref="T18:U18"/>
    <mergeCell ref="V6:Y6"/>
    <mergeCell ref="AA6:AD6"/>
    <mergeCell ref="A1:Q1"/>
    <mergeCell ref="T1:W1"/>
    <mergeCell ref="A5:Q5"/>
    <mergeCell ref="T5:Y5"/>
    <mergeCell ref="AA5:AD5"/>
  </mergeCells>
  <conditionalFormatting sqref="W17:W18">
    <cfRule type="cellIs" dxfId="107" priority="1" operator="equal">
      <formula>"Tolerance"</formula>
    </cfRule>
    <cfRule type="cellIs" dxfId="106" priority="2" operator="equal">
      <formula>"Malus"</formula>
    </cfRule>
    <cfRule type="cellIs" dxfId="105" priority="3" operator="equal">
      <formula>"Bonus"</formula>
    </cfRule>
  </conditionalFormatting>
  <conditionalFormatting sqref="X17:X18">
    <cfRule type="cellIs" dxfId="104" priority="4" operator="lessThan">
      <formula>0</formula>
    </cfRule>
    <cfRule type="cellIs" dxfId="103" priority="5" operator="equal">
      <formula>0</formula>
    </cfRule>
    <cfRule type="cellIs" dxfId="102" priority="6" operator="greaterThan">
      <formula>0</formula>
    </cfRule>
  </conditionalFormatting>
  <conditionalFormatting sqref="AB8:AB13">
    <cfRule type="cellIs" dxfId="101" priority="7" operator="equal">
      <formula>$Y$7</formula>
    </cfRule>
    <cfRule type="cellIs" dxfId="100" priority="8" operator="equal">
      <formula>$X$7</formula>
    </cfRule>
    <cfRule type="cellIs" dxfId="99" priority="9" operator="equal">
      <formula>$W$7</formula>
    </cfRule>
    <cfRule type="cellIs" dxfId="98" priority="10" operator="equal">
      <formula>$U$7</formula>
    </cfRule>
    <cfRule type="cellIs" dxfId="97" priority="11" operator="equal">
      <formula>$T$7</formula>
    </cfRule>
    <cfRule type="cellIs" dxfId="96" priority="12" operator="equal">
      <formula>$V$7</formula>
    </cfRule>
  </conditionalFormatting>
  <conditionalFormatting sqref="AC8:AC13">
    <cfRule type="cellIs" dxfId="95" priority="13" operator="lessThan">
      <formula>0</formula>
    </cfRule>
    <cfRule type="cellIs" dxfId="94" priority="14" operator="equal">
      <formula>0</formula>
    </cfRule>
    <cfRule type="cellIs" dxfId="93" priority="15" operator="greaterThan">
      <formula>0</formula>
    </cfRule>
  </conditionalFormatting>
  <conditionalFormatting sqref="AC15">
    <cfRule type="cellIs" dxfId="92" priority="28" operator="lessThan">
      <formula>0</formula>
    </cfRule>
    <cfRule type="cellIs" dxfId="91" priority="29" operator="equal">
      <formula>0</formula>
    </cfRule>
    <cfRule type="cellIs" dxfId="90" priority="30" operator="greaterThan">
      <formula>0</formula>
    </cfRule>
  </conditionalFormatting>
  <dataValidations count="3">
    <dataValidation type="list" allowBlank="1" showInputMessage="1" showErrorMessage="1" sqref="AA9" xr:uid="{C55CFF5B-B899-45F5-95FE-6BE559AED5EF}">
      <formula1>$T$9:$Y$9</formula1>
    </dataValidation>
    <dataValidation type="list" allowBlank="1" showInputMessage="1" showErrorMessage="1" sqref="AA10:AA13" xr:uid="{2D84D7C4-4696-499F-A108-54B90A2D7DD8}">
      <formula1>$T10:$Y10</formula1>
    </dataValidation>
    <dataValidation allowBlank="1" showInputMessage="1" showErrorMessage="1" sqref="AA8" xr:uid="{238D84DD-B320-4F73-AD17-C7F5CE7FFED6}"/>
  </dataValidations>
  <pageMargins left="0.31496062992125984" right="0.31496062992125984" top="0.59055118110236227" bottom="0.59055118110236227" header="0.31496062992125984" footer="0.31496062992125984"/>
  <pageSetup paperSize="9" scale="30" orientation="landscape" r:id="rId1"/>
  <headerFooter alignWithMargins="0">
    <oddHeader>&amp;CESM Soft Services
Key Performance Indicators&amp;R&amp;"Calibri"&amp;10&amp;K000000 Internal Use&amp;1#_x000D_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a153af3a-88be-4167-abce-2fd366c974cc" xsi:nil="true"/>
    <DocumentType xmlns="a153af3a-88be-4167-abce-2fd366c974cc" xsi:nil="true"/>
    <_dlc_DocId xmlns="15ac8131-6f28-437f-bb89-657faef636c8">ESM1-244363895-31007</_dlc_DocId>
    <_dlc_DocIdUrl xmlns="15ac8131-6f28-437f-bb89-657faef636c8">
      <Url>https://esm.sharepoint.com/sites/BAU-CLP/_layouts/15/DocIdRedir.aspx?ID=ESM1-244363895-31007</Url>
      <Description>ESM1-244363895-31007</Description>
    </_dlc_DocIdUrl>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1" ma:contentTypeDescription="Create a new document." ma:contentTypeScope="" ma:versionID="d1aeac20ee24d09c6b208043e202fc1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85f8d926d18842055d2d74c9f3084691"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CCCB12A-8C2E-4128-ADAF-23D6AFB05645}">
  <ds:schemaRefs>
    <ds:schemaRef ds:uri="http://purl.org/dc/terms/"/>
    <ds:schemaRef ds:uri="a153af3a-88be-4167-abce-2fd366c974cc"/>
    <ds:schemaRef ds:uri="http://schemas.microsoft.com/office/infopath/2007/PartnerControls"/>
    <ds:schemaRef ds:uri="15ac8131-6f28-437f-bb89-657faef636c8"/>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3CF9F62-80E9-4AD3-B252-33714BA3F1CF}">
  <ds:schemaRefs>
    <ds:schemaRef ds:uri="http://schemas.microsoft.com/sharepoint/v3/contenttype/forms"/>
  </ds:schemaRefs>
</ds:datastoreItem>
</file>

<file path=customXml/itemProps3.xml><?xml version="1.0" encoding="utf-8"?>
<ds:datastoreItem xmlns:ds="http://schemas.openxmlformats.org/officeDocument/2006/customXml" ds:itemID="{0BEE4B36-2E05-47BA-8524-B8E240D31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5BF58C-E0E8-4E6B-95D9-240954DDE2D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Introduction</vt:lpstr>
      <vt:lpstr>Annual Performance Report</vt:lpstr>
      <vt:lpstr>Jan</vt:lpstr>
      <vt:lpstr>Feb</vt:lpstr>
      <vt:lpstr>Mar</vt:lpstr>
      <vt:lpstr>Apr</vt:lpstr>
      <vt:lpstr>May</vt:lpstr>
      <vt:lpstr>Jun</vt:lpstr>
      <vt:lpstr>Jul</vt:lpstr>
      <vt:lpstr>Aug</vt:lpstr>
      <vt:lpstr>Sep</vt:lpstr>
      <vt:lpstr>Oct</vt:lpstr>
      <vt:lpstr>Nov</vt:lpstr>
      <vt:lpstr>Dec</vt:lpstr>
      <vt:lpstr>Complaint evaluation guide</vt:lpstr>
      <vt:lpstr>KPI example</vt:lpstr>
      <vt:lpstr>Apr!Druckbereich</vt:lpstr>
      <vt:lpstr>Aug!Druckbereich</vt:lpstr>
      <vt:lpstr>Dec!Druckbereich</vt:lpstr>
      <vt:lpstr>Feb!Druckbereich</vt:lpstr>
      <vt:lpstr>Jan!Druckbereich</vt:lpstr>
      <vt:lpstr>Jul!Druckbereich</vt:lpstr>
      <vt:lpstr>Jun!Druckbereich</vt:lpstr>
      <vt:lpstr>Mar!Druckbereich</vt:lpstr>
      <vt:lpstr>May!Druckbereich</vt:lpstr>
      <vt:lpstr>Nov!Druckbereich</vt:lpstr>
      <vt:lpstr>Oct!Druckbereich</vt:lpstr>
      <vt:lpstr>Sep!Druckbereich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2025-04-02T14:39:37Z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SV_QUERY_LIST_4F35BF76-6C0D-4D9B-82B2-816C12CF3733">
    <vt:lpwstr>empty_477D106A-C0D6-4607-AEBD-E2C9D60EA279</vt:lpwstr>
  </property>
  <property fmtid="{D5CDD505-2E9C-101B-9397-08002B2CF9AE}" pid="4" name="_dlc_DocIdItemGuid">
    <vt:lpwstr>4629e4d6-d4ca-4d5b-8b14-3357d1cf3340</vt:lpwstr>
  </property>
  <property fmtid="{D5CDD505-2E9C-101B-9397-08002B2CF9AE}" pid="5" name="MediaServiceImageTags">
    <vt:lpwstr/>
  </property>
  <property fmtid="{D5CDD505-2E9C-101B-9397-08002B2CF9AE}" pid="6" name="MSIP_Label_1764a71f-7e5e-4aeb-ba26-1fccf4925c1d_Enabled">
    <vt:lpwstr>true</vt:lpwstr>
  </property>
  <property fmtid="{D5CDD505-2E9C-101B-9397-08002B2CF9AE}" pid="7" name="MSIP_Label_1764a71f-7e5e-4aeb-ba26-1fccf4925c1d_SetDate">
    <vt:lpwstr>2024-05-23T09:37:57Z</vt:lpwstr>
  </property>
  <property fmtid="{D5CDD505-2E9C-101B-9397-08002B2CF9AE}" pid="8" name="MSIP_Label_1764a71f-7e5e-4aeb-ba26-1fccf4925c1d_Method">
    <vt:lpwstr>Standard</vt:lpwstr>
  </property>
  <property fmtid="{D5CDD505-2E9C-101B-9397-08002B2CF9AE}" pid="9" name="MSIP_Label_1764a71f-7e5e-4aeb-ba26-1fccf4925c1d_Name">
    <vt:lpwstr>Internal</vt:lpwstr>
  </property>
  <property fmtid="{D5CDD505-2E9C-101B-9397-08002B2CF9AE}" pid="10" name="MSIP_Label_1764a71f-7e5e-4aeb-ba26-1fccf4925c1d_SiteId">
    <vt:lpwstr>98e29ecf-22bf-49bc-85a7-51537b56ef79</vt:lpwstr>
  </property>
  <property fmtid="{D5CDD505-2E9C-101B-9397-08002B2CF9AE}" pid="11" name="MSIP_Label_1764a71f-7e5e-4aeb-ba26-1fccf4925c1d_ActionId">
    <vt:lpwstr>25fafb45-359a-42b4-995b-c95d28f203cb</vt:lpwstr>
  </property>
  <property fmtid="{D5CDD505-2E9C-101B-9397-08002B2CF9AE}" pid="12" name="MSIP_Label_1764a71f-7e5e-4aeb-ba26-1fccf4925c1d_ContentBits">
    <vt:lpwstr>1</vt:lpwstr>
  </property>
</Properties>
</file>