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a.amore\Downloads\"/>
    </mc:Choice>
  </mc:AlternateContent>
  <xr:revisionPtr revIDLastSave="0" documentId="8_{E7E6E989-44B5-4888-9ED8-5E162D674875}" xr6:coauthVersionLast="47" xr6:coauthVersionMax="47" xr10:uidLastSave="{00000000-0000-0000-0000-000000000000}"/>
  <bookViews>
    <workbookView xWindow="-120" yWindow="-120" windowWidth="57840" windowHeight="15840" tabRatio="561" xr2:uid="{00000000-000D-0000-FFFF-FFFF00000000}"/>
  </bookViews>
  <sheets>
    <sheet name="Overview &amp; Inst" sheetId="68" r:id="rId1"/>
    <sheet name="Summary" sheetId="79" r:id="rId2"/>
    <sheet name="1. Personnel costs" sheetId="44" r:id="rId3"/>
    <sheet name="2. Out of hours services" sheetId="83" r:id="rId4"/>
    <sheet name="3. Residential alarms" sheetId="81" r:id="rId5"/>
    <sheet name="4. Additional personnel" sheetId="80" r:id="rId6"/>
    <sheet name="5. Start-up Implementation" sheetId="78" r:id="rId7"/>
  </sheets>
  <externalReferences>
    <externalReference r:id="rId8"/>
    <externalReference r:id="rId9"/>
  </externalReferences>
  <definedNames>
    <definedName name="beverages" localSheetId="6">#REF!</definedName>
    <definedName name="beverages" localSheetId="0">#REF!</definedName>
    <definedName name="beverages">#REF!</definedName>
    <definedName name="cash" localSheetId="6">OFFSET(#REF!,1,0,COUNTA(#REF!)-1,1)</definedName>
    <definedName name="cash" localSheetId="0">OFFSET(#REF!,1,0,COUNTA(#REF!)-1,1)</definedName>
    <definedName name="cash">OFFSET(#REF!,1,0,COUNTA(#REF!)-1,1)</definedName>
    <definedName name="con" localSheetId="6">[1]Original!#REF!</definedName>
    <definedName name="con" localSheetId="0">[1]Original!#REF!</definedName>
    <definedName name="con">[1]Original!#REF!</definedName>
    <definedName name="conf" localSheetId="6">#REF!</definedName>
    <definedName name="conf" localSheetId="0">#REF!</definedName>
    <definedName name="conf">#REF!</definedName>
    <definedName name="confectionery" localSheetId="6">#REF!</definedName>
    <definedName name="confectionery" localSheetId="0">#REF!</definedName>
    <definedName name="confectionery">#REF!</definedName>
    <definedName name="CONFIRMATION" localSheetId="6">#REF!</definedName>
    <definedName name="CONFIRMATION" localSheetId="0">#REF!</definedName>
    <definedName name="CONFIRMATION">#REF!</definedName>
    <definedName name="costall" localSheetId="6">#REF!</definedName>
    <definedName name="costall" localSheetId="0">#REF!</definedName>
    <definedName name="costall">#REF!</definedName>
    <definedName name="costcodes" localSheetId="6">#REF!</definedName>
    <definedName name="costcodes" localSheetId="0">#REF!</definedName>
    <definedName name="costcodes">#REF!</definedName>
    <definedName name="costhosp" localSheetId="6">#REF!</definedName>
    <definedName name="costhosp" localSheetId="0">#REF!</definedName>
    <definedName name="costhosp">#REF!</definedName>
    <definedName name="costings" localSheetId="6">#REF!</definedName>
    <definedName name="costings" localSheetId="0">#REF!</definedName>
    <definedName name="costings">#REF!</definedName>
    <definedName name="e" localSheetId="6">#REF!</definedName>
    <definedName name="e">#REF!</definedName>
    <definedName name="hosp" localSheetId="6">#REF!</definedName>
    <definedName name="hosp" localSheetId="0">#REF!</definedName>
    <definedName name="hosp">#REF!</definedName>
    <definedName name="incomeguide" localSheetId="6">#REF!</definedName>
    <definedName name="incomeguide" localSheetId="0">#REF!</definedName>
    <definedName name="incomeguide">#REF!</definedName>
    <definedName name="incomguide2" localSheetId="6">#REF!</definedName>
    <definedName name="incomguide2">#REF!</definedName>
    <definedName name="introprint" localSheetId="6">#REF!</definedName>
    <definedName name="introprint" localSheetId="0">#REF!</definedName>
    <definedName name="introprint">#REF!</definedName>
    <definedName name="introprint2" localSheetId="6">#REF!</definedName>
    <definedName name="introprint2">#REF!</definedName>
    <definedName name="labourcals" localSheetId="6">#REF!</definedName>
    <definedName name="labourcals" localSheetId="0">#REF!</definedName>
    <definedName name="labourcals">#REF!</definedName>
    <definedName name="name_of_site" localSheetId="6">#REF!</definedName>
    <definedName name="name_of_site" localSheetId="0">#REF!</definedName>
    <definedName name="name_of_site">#REF!</definedName>
    <definedName name="no_of_weeks" localSheetId="6">#REF!</definedName>
    <definedName name="no_of_weeks" localSheetId="0">#REF!</definedName>
    <definedName name="no_of_weeks">#REF!</definedName>
    <definedName name="pa_mi" localSheetId="6">[1]Original!#REF!</definedName>
    <definedName name="pa_mi" localSheetId="0">[1]Original!#REF!</definedName>
    <definedName name="pa_mi">[1]Original!#REF!</definedName>
    <definedName name="pay_scales" localSheetId="6">#REF!</definedName>
    <definedName name="pay_scales" localSheetId="0">#REF!</definedName>
    <definedName name="pay_scales">#REF!</definedName>
    <definedName name="_xlnm.Print_Area" localSheetId="2">'1. Personnel costs'!$A$2:$N$48</definedName>
    <definedName name="_xlnm.Print_Area" localSheetId="6">'5. Start-up Implementation'!$A$2:$E$19</definedName>
    <definedName name="_xlnm.Print_Area" localSheetId="0">'Overview &amp; Inst'!$A$1:$D$42</definedName>
    <definedName name="_xlnm.Print_Area">#N/A</definedName>
    <definedName name="Print_Area_MI" localSheetId="6">#REF!</definedName>
    <definedName name="Print_Area_MI" localSheetId="0">#REF!</definedName>
    <definedName name="Print_Area_MI">#REF!</definedName>
    <definedName name="print_Area_MI2" localSheetId="6">#REF!</definedName>
    <definedName name="print_Area_MI2" localSheetId="0">#REF!</definedName>
    <definedName name="print_Area_MI2">#REF!</definedName>
    <definedName name="print3to5" localSheetId="6">#REF!</definedName>
    <definedName name="print3to5" localSheetId="0">#REF!</definedName>
    <definedName name="print3to5">#REF!</definedName>
    <definedName name="printalyears" localSheetId="6">#REF!</definedName>
    <definedName name="printalyears" localSheetId="0">#REF!</definedName>
    <definedName name="printalyears">#REF!</definedName>
    <definedName name="printampm" localSheetId="6">#REF!</definedName>
    <definedName name="printampm" localSheetId="0">#REF!</definedName>
    <definedName name="printampm">#REF!</definedName>
    <definedName name="printbcv" localSheetId="6">#REF!</definedName>
    <definedName name="printbcv" localSheetId="0">#REF!</definedName>
    <definedName name="printbcv">#REF!</definedName>
    <definedName name="printbreakfast" localSheetId="6">#REF!</definedName>
    <definedName name="printbreakfast" localSheetId="0">#REF!</definedName>
    <definedName name="printbreakfast">#REF!</definedName>
    <definedName name="printbrkfst" localSheetId="6">#REF!</definedName>
    <definedName name="printbrkfst" localSheetId="0">#REF!</definedName>
    <definedName name="printbrkfst">#REF!</definedName>
    <definedName name="printbvc" localSheetId="6">#REF!</definedName>
    <definedName name="printbvc" localSheetId="0">#REF!</definedName>
    <definedName name="printbvc">#REF!</definedName>
    <definedName name="printdaily" localSheetId="6">#REF!</definedName>
    <definedName name="printdaily" localSheetId="0">#REF!</definedName>
    <definedName name="printdaily">#REF!</definedName>
    <definedName name="printhosp" localSheetId="6">#REF!</definedName>
    <definedName name="printhosp" localSheetId="0">#REF!</definedName>
    <definedName name="printhosp">#REF!</definedName>
    <definedName name="printlabour" localSheetId="6">#REF!</definedName>
    <definedName name="printlabour" localSheetId="0">#REF!</definedName>
    <definedName name="printlabour">#REF!</definedName>
    <definedName name="printlunch" localSheetId="6">#REF!</definedName>
    <definedName name="printlunch" localSheetId="0">#REF!</definedName>
    <definedName name="printlunch">#REF!</definedName>
    <definedName name="printmonthly" localSheetId="6">#REF!</definedName>
    <definedName name="printmonthly" localSheetId="0">#REF!</definedName>
    <definedName name="printmonthly">#REF!</definedName>
    <definedName name="Printopening" localSheetId="6">#REF!</definedName>
    <definedName name="Printopening" localSheetId="0">#REF!</definedName>
    <definedName name="Printopening">#REF!</definedName>
    <definedName name="printservices" localSheetId="6">#REF!</definedName>
    <definedName name="printservices" localSheetId="0">#REF!</definedName>
    <definedName name="printservices">#REF!</definedName>
    <definedName name="printshop" localSheetId="6">#REF!</definedName>
    <definedName name="printshop" localSheetId="0">#REF!</definedName>
    <definedName name="printshop">#REF!</definedName>
    <definedName name="printsummary" localSheetId="6">#REF!</definedName>
    <definedName name="printsummary" localSheetId="0">#REF!</definedName>
    <definedName name="printsummary">#REF!</definedName>
    <definedName name="printsundries" localSheetId="6">#REF!</definedName>
    <definedName name="printsundries" localSheetId="0">#REF!</definedName>
    <definedName name="printsundries">#REF!</definedName>
    <definedName name="printsundry" localSheetId="6">#REF!</definedName>
    <definedName name="printsundry" localSheetId="0">#REF!</definedName>
    <definedName name="printsundry">#REF!</definedName>
    <definedName name="Prop" localSheetId="6">#REF!</definedName>
    <definedName name="Prop" localSheetId="0">#REF!</definedName>
    <definedName name="Prop">#REF!</definedName>
    <definedName name="prop2" localSheetId="6">[1]Original!#REF!</definedName>
    <definedName name="prop2" localSheetId="0">[1]Original!#REF!</definedName>
    <definedName name="prop2">[1]Original!#REF!</definedName>
    <definedName name="PROPOSAL" localSheetId="6">#REF!</definedName>
    <definedName name="PROPOSAL" localSheetId="0">#REF!</definedName>
    <definedName name="PROPOSAL">#REF!</definedName>
    <definedName name="sasas" hidden="1">{"print montly",#N/A,FALSE,"Monthly";"print daily",#N/A,FALSE,"Daily";"Breakfast",#N/A,FALSE,"Breakfast";"am/pm break",#N/A,FALSE,"AM PM Break";"Print Lunch",#N/A,FALSE,"Lunch";"Print BCV",#N/A,FALSE,"BCV";"Print Hospitally",#N/A,FALSE,"Hospitality"}</definedName>
    <definedName name="Select" localSheetId="6">#REF!</definedName>
    <definedName name="Select">#REF!</definedName>
    <definedName name="sub" localSheetId="6">OFFSET(#REF!,1,0,COUNTA(#REF!)-1,1)</definedName>
    <definedName name="sub" localSheetId="0">OFFSET(#REF!,1,0,COUNTA(#REF!)-1,1)</definedName>
    <definedName name="sub">OFFSET(#REF!,1,0,COUNTA(#REF!)-1,1)</definedName>
    <definedName name="Tariff_Recovery_Target" localSheetId="6">#REF!</definedName>
    <definedName name="Tariff_Recovery_Target" localSheetId="0">#REF!</definedName>
    <definedName name="Tariff_Recovery_Target">#REF!</definedName>
    <definedName name="tariffs" localSheetId="6">#REF!</definedName>
    <definedName name="tariffs" localSheetId="0">#REF!</definedName>
    <definedName name="tariffs">#REF!</definedName>
    <definedName name="totalweeks" localSheetId="6">#REF!</definedName>
    <definedName name="totalweeks" localSheetId="0">#REF!</definedName>
    <definedName name="totalweeks">#REF!</definedName>
    <definedName name="vending" localSheetId="6">#REF!</definedName>
    <definedName name="vending" localSheetId="0">#REF!</definedName>
    <definedName name="vending">#REF!</definedName>
    <definedName name="weeks" localSheetId="6">[2]Summary!#REF!</definedName>
    <definedName name="weeks" localSheetId="0">[2]Summary!#REF!</definedName>
    <definedName name="weeks">[2]Summary!#REF!</definedName>
    <definedName name="wrn.Print._.All._.Financials." hidden="1">{"print montly",#N/A,FALSE,"Monthly";"print daily",#N/A,FALSE,"Daily";"Breakfast",#N/A,FALSE,"Breakfast";"am/pm break",#N/A,FALSE,"AM PM Break";"Print Lunch",#N/A,FALSE,"Lunch";"Print BCV",#N/A,FALSE,"BCV";"Print Hospitally",#N/A,FALSE,"Hospitality"}</definedName>
    <definedName name="wrn.Print._.Breakfast." hidden="1">{"Breakfast",#N/A,FALSE,"Breakfast"}</definedName>
    <definedName name="YearInvest" localSheetId="6">#REF!</definedName>
    <definedName name="YearInvest" localSheetId="0">#REF!</definedName>
    <definedName name="YearInv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79" l="1"/>
  <c r="D16" i="79"/>
  <c r="D7" i="79" l="1"/>
  <c r="J6" i="81" l="1"/>
  <c r="E16" i="83"/>
  <c r="E13" i="80"/>
  <c r="E6" i="81"/>
  <c r="E9" i="81"/>
  <c r="O13" i="44"/>
  <c r="E14" i="83"/>
  <c r="E12" i="83"/>
  <c r="H9" i="83"/>
  <c r="H8" i="83"/>
  <c r="K12" i="44"/>
  <c r="L13" i="44"/>
  <c r="M13" i="44"/>
  <c r="O7" i="44"/>
  <c r="M7" i="44"/>
  <c r="L7" i="44"/>
  <c r="K7" i="44"/>
  <c r="J7" i="44"/>
  <c r="M8" i="44"/>
  <c r="M9" i="44"/>
  <c r="M10" i="44"/>
  <c r="M11" i="44"/>
  <c r="M12" i="44"/>
  <c r="L8" i="44"/>
  <c r="L9" i="44"/>
  <c r="L10" i="44"/>
  <c r="L11" i="44"/>
  <c r="L12" i="44"/>
  <c r="K8" i="44"/>
  <c r="K9" i="44"/>
  <c r="K10" i="44"/>
  <c r="K11" i="44"/>
  <c r="J8" i="44"/>
  <c r="J9" i="44"/>
  <c r="J10" i="44"/>
  <c r="J11" i="44"/>
  <c r="O8" i="44" l="1"/>
  <c r="O11" i="44"/>
  <c r="O10" i="44"/>
  <c r="O9" i="44"/>
  <c r="E8" i="80"/>
  <c r="H6" i="81"/>
  <c r="E18" i="81"/>
  <c r="E19" i="81"/>
  <c r="E17" i="81"/>
  <c r="E10" i="81"/>
  <c r="E11" i="81"/>
  <c r="E12" i="81"/>
  <c r="E13" i="81"/>
  <c r="E14" i="81"/>
  <c r="E15" i="81"/>
  <c r="E16" i="81"/>
  <c r="F6" i="81"/>
  <c r="G6" i="81"/>
  <c r="J12" i="44"/>
  <c r="O12" i="44" s="1"/>
  <c r="E20" i="81" l="1"/>
  <c r="J13" i="44" l="1"/>
  <c r="E12" i="80"/>
  <c r="E9" i="80"/>
  <c r="E10" i="80"/>
  <c r="E11" i="80"/>
  <c r="E7" i="80"/>
  <c r="E13" i="83"/>
  <c r="D13" i="79" l="1"/>
  <c r="D10" i="79"/>
  <c r="C19" i="68"/>
  <c r="K13" i="44" l="1"/>
  <c r="D4" i="79" l="1"/>
</calcChain>
</file>

<file path=xl/sharedStrings.xml><?xml version="1.0" encoding="utf-8"?>
<sst xmlns="http://schemas.openxmlformats.org/spreadsheetml/2006/main" count="147" uniqueCount="106">
  <si>
    <t xml:space="preserve"> Security and Other related Services: Commercial Response Summary &amp; Instructions</t>
  </si>
  <si>
    <t>Notes:</t>
  </si>
  <si>
    <t>'How to complete' Instructions:</t>
  </si>
  <si>
    <r>
      <rPr>
        <u/>
        <sz val="10"/>
        <rFont val="Calibri"/>
        <family val="2"/>
        <scheme val="minor"/>
      </rPr>
      <t xml:space="preserve">Please complete only the Cells in Yellow </t>
    </r>
    <r>
      <rPr>
        <sz val="10"/>
        <rFont val="Calibri"/>
        <family val="2"/>
        <scheme val="minor"/>
      </rPr>
      <t>with either price (€) or quantity information. Please provide any supporting calculations, assumptions or other information within the comments box.</t>
    </r>
  </si>
  <si>
    <r>
      <t xml:space="preserve">Cells in Orange are used for calculations. </t>
    </r>
    <r>
      <rPr>
        <u/>
        <sz val="10"/>
        <rFont val="Calibri"/>
        <family val="2"/>
        <scheme val="minor"/>
      </rPr>
      <t>Please do not modify those.</t>
    </r>
    <r>
      <rPr>
        <sz val="10"/>
        <rFont val="Calibri"/>
        <family val="2"/>
        <scheme val="minor"/>
      </rPr>
      <t xml:space="preserve"> </t>
    </r>
  </si>
  <si>
    <t>Cells in white do not require any input.</t>
  </si>
  <si>
    <t>Price Categories</t>
  </si>
  <si>
    <t xml:space="preserve">Weighting </t>
  </si>
  <si>
    <t xml:space="preserve">1. Personnel costs </t>
  </si>
  <si>
    <t xml:space="preserve">2. Out of hours services </t>
  </si>
  <si>
    <t xml:space="preserve">3. Residential alarms </t>
  </si>
  <si>
    <t>4. Additional personnel</t>
  </si>
  <si>
    <t xml:space="preserve">Price Weighting Total </t>
  </si>
  <si>
    <t>RFP Evaluation Summary</t>
  </si>
  <si>
    <t>Total Quality Weighting</t>
  </si>
  <si>
    <t>Total Price Weighting</t>
  </si>
  <si>
    <t>Total Weighting</t>
  </si>
  <si>
    <t>Price Evaluation Summary</t>
  </si>
  <si>
    <t>1. Personnel costs</t>
  </si>
  <si>
    <t xml:space="preserve"> Price</t>
  </si>
  <si>
    <t>Total cost</t>
  </si>
  <si>
    <t>3. Residential alarms</t>
  </si>
  <si>
    <t>4. Additional personnel costs</t>
  </si>
  <si>
    <t xml:space="preserve">Total cost for 4 years </t>
  </si>
  <si>
    <t>Personnel Category</t>
  </si>
  <si>
    <t>Hours worked</t>
  </si>
  <si>
    <t>Total Hrs./week</t>
  </si>
  <si>
    <t>Number of personnel</t>
  </si>
  <si>
    <t>#Weeks per annum worked</t>
  </si>
  <si>
    <t>Year 1</t>
  </si>
  <si>
    <t>Year 2</t>
  </si>
  <si>
    <t>Year 3</t>
  </si>
  <si>
    <t>Year 4</t>
  </si>
  <si>
    <t>Total Cost
Y1 - Y4</t>
  </si>
  <si>
    <t>Start time</t>
  </si>
  <si>
    <t>Finish Time</t>
  </si>
  <si>
    <t xml:space="preserve">Total Annual Costs </t>
  </si>
  <si>
    <t>On-Site Security Coordinator (manned guard 1)</t>
  </si>
  <si>
    <t>Security Officer - first shift (manned guards 2-5)</t>
  </si>
  <si>
    <t>Security Officer - second shift (manned guards 2-3)</t>
  </si>
  <si>
    <t>Security Officer - second shift (manned guards 4-5)</t>
  </si>
  <si>
    <t>VIP Driver</t>
  </si>
  <si>
    <t>[Other - specify]</t>
  </si>
  <si>
    <t xml:space="preserve">Total Costs </t>
  </si>
  <si>
    <t xml:space="preserve">Comments: </t>
  </si>
  <si>
    <t>Total Cost Y1 - Y4</t>
  </si>
  <si>
    <t>Service item</t>
  </si>
  <si>
    <t>Annual fee / standing charge for 24/7 cover</t>
  </si>
  <si>
    <t>Patrol Services</t>
  </si>
  <si>
    <t xml:space="preserve">Unit Price </t>
  </si>
  <si>
    <t>Number of units per Month</t>
  </si>
  <si>
    <t xml:space="preserve">Total Cost
Y1-Y4 </t>
  </si>
  <si>
    <t>On-going alarm intervention fee per thirty (30) minutes. Time will run from the time the patrol reaches the location</t>
  </si>
  <si>
    <t xml:space="preserve">On-going alarm intervention fee per thirty (30) minutes during Public holiday or a Sunday. Time will run from the time the patrol reaches the location </t>
  </si>
  <si>
    <t>[Other Charges - specify]</t>
  </si>
  <si>
    <t xml:space="preserve">Total costs </t>
  </si>
  <si>
    <t xml:space="preserve">1. Please complete the below table with the price that you propose to charge ESM, as a client, for the specified items and in line with point 2.1g of the terms of reference.
2. Under 'Additional items', please indicate the monthly price per item listed. These items may be requested on-the-top of the items included in the standard alarm package. </t>
  </si>
  <si>
    <t xml:space="preserve">Monthly Price </t>
  </si>
  <si>
    <t>Number of units per month</t>
  </si>
  <si>
    <t xml:space="preserve">Standard alarm package (as per point 2.1g of the terms of reference) </t>
  </si>
  <si>
    <t xml:space="preserve">Additional items </t>
  </si>
  <si>
    <t xml:space="preserve">Motion detector </t>
  </si>
  <si>
    <t xml:space="preserve">Remote control </t>
  </si>
  <si>
    <t xml:space="preserve">Alarm panel </t>
  </si>
  <si>
    <t xml:space="preserve">HD contact </t>
  </si>
  <si>
    <t xml:space="preserve">Fire detector </t>
  </si>
  <si>
    <t xml:space="preserve">Panic button </t>
  </si>
  <si>
    <t xml:space="preserve">Door/window contact </t>
  </si>
  <si>
    <t xml:space="preserve">Siren </t>
  </si>
  <si>
    <t xml:space="preserve">Reinstallation fee (per intervention) </t>
  </si>
  <si>
    <t xml:space="preserve">Technical intervention (per hour) </t>
  </si>
  <si>
    <t>[Specify any other items that you may offer]</t>
  </si>
  <si>
    <t>4. Additional personnel on-demand</t>
  </si>
  <si>
    <t>NOT to be considered in the evaluation of the Commercial Response</t>
  </si>
  <si>
    <t>Additional personnel category</t>
  </si>
  <si>
    <t xml:space="preserve">Hourly rate work day (up-to 10 hrs working day) </t>
  </si>
  <si>
    <t>Number of hours per month</t>
  </si>
  <si>
    <t>Total Cost
Y1-Y4</t>
  </si>
  <si>
    <t xml:space="preserve">Hourly rate overtime day rate (6AM - 11PM) </t>
  </si>
  <si>
    <t>Hourly rate work day night rate 
(11PM - 6AM)</t>
  </si>
  <si>
    <t>Hourly rate Saturday</t>
  </si>
  <si>
    <t xml:space="preserve">Hourly rate overtime Saturday </t>
  </si>
  <si>
    <t>Hourly rate Sunday</t>
  </si>
  <si>
    <t xml:space="preserve">Hourly rate overtime Sunday </t>
  </si>
  <si>
    <t>Hourly rate Public holiday</t>
  </si>
  <si>
    <t xml:space="preserve">Hourly rate overtime Public holiday </t>
  </si>
  <si>
    <t xml:space="preserve">Additional Security Coordinator </t>
  </si>
  <si>
    <t>Additional Security Officer (manned guard)</t>
  </si>
  <si>
    <t>Body Guard</t>
  </si>
  <si>
    <t>Armed Guard</t>
  </si>
  <si>
    <t>Additional Driver</t>
  </si>
  <si>
    <t>[other - specify]</t>
  </si>
  <si>
    <t>Item</t>
  </si>
  <si>
    <t>Start-up Implementation Charge (one-off)</t>
  </si>
  <si>
    <t>Hourly Rate (€)*</t>
  </si>
  <si>
    <t>Weighted Total cost for 4 years 
(to be used for evaluation of the Candidate's commercial response)</t>
  </si>
  <si>
    <t xml:space="preserve">1. Please complete the below table with the rates that you propose to charge ESM, as a client, for the specified categories below and in line with the requirements of the terms of reference:
- On-Site Security Coordinator: see point 2.1a of the terms of reference
- Manned guards: see points 2.1b, c, c(i), d of the terms of reference
- VIP Driver: see points 2.1h (i), (ii), (iii) of the terms of reference
2.  Rates must include any and all amounts to be charged to the ESM for the Services required in the terms of reference including, but not limited to all expenses such as salaries, employer's social security contributions, training, uniforms, equipment and tools, contract administration and management fees, overheads.
3.The hourly rates must be fixed for the duration of the Contract. The Candidate will foresee any and all possible legal indexation cost increases that may apply for the whole duration of the contract (4 years) and ensure the rates proposed include a margin to cover such potential increases. The Candidate will not have any right to increase the costs payable by the ESM due to an increase in indexation during the term of the Contract.
4. The hourly rate provided below for each personnel category will be charged for the maximum hours allowed in accordance with the applicable collective labour agreements between the Candidate and its employees. Please indicate in the 'Comments' box below the maximum allowed working hours per personnel category per day, week, month, year in line with the collective labour agreements. 
5. If awarded the Contract, the Service Provider will inform the ESM about any changes to the maximum hours allowed in accordance with the applicable collective labour agreements between the Service Provider and its employees. In addition, the Service Provider will be solely responsible for tracking the maximum hours allowed and for the overview of these hours per each employee.                                                                                                                                                                                                                                                                                                                                       </t>
  </si>
  <si>
    <t>*Hourly rate for manned guards should include ad hoc driver services.</t>
  </si>
  <si>
    <t>Total Costs
 Y1-Y4</t>
  </si>
  <si>
    <t>Optional Additional items 
(NOT to be considered during the evaluation)</t>
  </si>
  <si>
    <t>Please complete the below table with the price that you propose to charge ESM, as a client, for the specified items and in line with point 2.1f of the terms of reference.
Please specify the fees for maintaining this service annually, plus on an intervention basis.</t>
  </si>
  <si>
    <t xml:space="preserve">Relays </t>
  </si>
  <si>
    <r>
      <t xml:space="preserve">1. Please complete the below table with the rates that you propose to charge ESM, as a client, for the specified items and in line with the requirements set in point 2.2 of the terms of reference.
2. The hourly rates requested in the 'Additional Personnel' tab will only be used where additional resources, in excess of the normal resources required to perform the Services, are requested by the ESM. 
3. </t>
    </r>
    <r>
      <rPr>
        <b/>
        <sz val="10"/>
        <rFont val="Calibri"/>
        <family val="2"/>
        <scheme val="minor"/>
      </rPr>
      <t>Only the hourly rate for maximum allowed working time per day (up to 10 hours a working day) will be considered for the evaluation of the Commercial response.</t>
    </r>
    <r>
      <rPr>
        <sz val="10"/>
        <rFont val="Calibri"/>
        <family val="2"/>
        <scheme val="minor"/>
      </rPr>
      <t xml:space="preserve">
4. The hourly rates for overtime (day and night, weekend, public holiday), for weekend days and public holidays must be completed on the basis of the hourly rate for maximum allowed working time per day in compliance with the applicable Luxembourg laws and regulations. The rates will be included in the agreement should the Candidate be successful.
5.The hourly rates must be fixed for the duration of the agreement. The Candidate will foresee any and all possible legal indexation cost increases that may apply for the whole duration of the contract (4 years) and ensure the rates proposed include a margin to cover such potential increases. The Candidate will not have any right to increase the costs payable by the ESM due to an increase in indexation during the term of the contract.
6. Please indicate in the 'Comments' box below the maximum allowed working hours per personnel category per day, week, month, year in line with the Luxembourg laws and regulations. </t>
    </r>
  </si>
  <si>
    <r>
      <t>Please specify all implementation charges that you foresee being incurred in line with the requirements set in point 3 of the terms of reference.</t>
    </r>
    <r>
      <rPr>
        <b/>
        <sz val="10"/>
        <rFont val="Calibri"/>
        <family val="2"/>
        <scheme val="minor"/>
      </rPr>
      <t xml:space="preserve"> NOT to be considered in the evaluation of the Commercial Response.</t>
    </r>
  </si>
  <si>
    <t>5. Start-up Implementation (one-off cost)</t>
  </si>
  <si>
    <r>
      <t xml:space="preserve">
1. Specific template tabs (1-4) included in the spreadsheet will be used for the evaluation of the Commercial Response. Please read carefully and follow the specific instructions in each template tab. Template tab '5. Start-up implentation' will not be taken into account during the evaluation of the Commercial Responses but will be included in the Framework Agreement should the Candidate be successful. 
2.  All prices are to be in Euros, and excluding VAT. 
3. All prices must be </t>
    </r>
    <r>
      <rPr>
        <b/>
        <sz val="10"/>
        <rFont val="Calibri"/>
        <family val="2"/>
        <scheme val="minor"/>
      </rPr>
      <t xml:space="preserve">fixed </t>
    </r>
    <r>
      <rPr>
        <sz val="10"/>
        <rFont val="Calibri"/>
        <family val="2"/>
        <scheme val="minor"/>
      </rPr>
      <t xml:space="preserve">for the duration of the agreement. The Candidate will </t>
    </r>
    <r>
      <rPr>
        <b/>
        <sz val="10"/>
        <rFont val="Calibri"/>
        <family val="2"/>
        <scheme val="minor"/>
      </rPr>
      <t xml:space="preserve">foresee any and all possible legal indexation cost increases </t>
    </r>
    <r>
      <rPr>
        <sz val="10"/>
        <rFont val="Calibri"/>
        <family val="2"/>
        <scheme val="minor"/>
      </rPr>
      <t xml:space="preserve">that may apply for the whole duration of the contract (4 years) and ensure the rates/fees proposed include a margin to cover such potential increases. The Candidate will </t>
    </r>
    <r>
      <rPr>
        <b/>
        <sz val="10"/>
        <rFont val="Calibri"/>
        <family val="2"/>
        <scheme val="minor"/>
      </rPr>
      <t>not have any right to increase the costs payable</t>
    </r>
    <r>
      <rPr>
        <sz val="10"/>
        <rFont val="Calibri"/>
        <family val="2"/>
        <scheme val="minor"/>
      </rPr>
      <t xml:space="preserve"> by the ESM due to an increase in indexation during the term of the contract.
4. The overall price evaluation is weighted in total with 40%. Weighted percentages are given to each price category. Calculation is automatically done in the 'Summary' tab table.
5. The </t>
    </r>
    <r>
      <rPr>
        <b/>
        <sz val="10"/>
        <rFont val="Calibri"/>
        <family val="2"/>
        <scheme val="minor"/>
      </rPr>
      <t>total cost for 4 years</t>
    </r>
    <r>
      <rPr>
        <sz val="10"/>
        <rFont val="Calibri"/>
        <family val="2"/>
        <scheme val="minor"/>
      </rPr>
      <t xml:space="preserve"> duration indicated in the summary table will be used for the </t>
    </r>
    <r>
      <rPr>
        <b/>
        <sz val="10"/>
        <rFont val="Calibri"/>
        <family val="2"/>
        <scheme val="minor"/>
      </rPr>
      <t xml:space="preserve">evaluation of the Commercial Response. </t>
    </r>
    <r>
      <rPr>
        <sz val="10"/>
        <rFont val="Calibri"/>
        <family val="2"/>
        <scheme val="minor"/>
      </rPr>
      <t xml:space="preserve">
6. All quantities indicated are for information only and cannot be considered as a commitment for the ESM to buy products or services during the contract implementation.
7. Candidates acknowledge and accept the possibility that the relevant provisions of Luxembourg law or of a collective labour agreement regarding transfers of undertakings, in particular, but not limited to, Articles L.127- 1 to L.127-6 of the Luxembourg Labour Code, as amended from time to time, may apply. Candidates must ensure that their commercial proposals contain unconditional prices inclusive of the possibility of the transfer of undertaking from the incumbent cleaning services provider. For more information, please refer to Section 4.9 of the RfP document. 
8. Whilst formulas have been built within the Commercial Response template, it is the responsibility of the Candidate to validate that all calculations and totals are 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</si>
</sst>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8" formatCode="&quot;£&quot;#,##0.00;[Red]\-&quot;£&quot;#,##0.00"/>
    <numFmt numFmtId="44" formatCode="_-&quot;£&quot;* #,##0.00_-;\-&quot;£&quot;* #,##0.00_-;_-&quot;£&quot;* &quot;-&quot;??_-;_-@_-"/>
    <numFmt numFmtId="164" formatCode="_-* #,##0_-;\-* #,##0_-;_-* &quot;-&quot;??_-;_-@_-"/>
    <numFmt numFmtId="165" formatCode="&quot;£&quot;#,##0;[Red]&quot;£&quot;#,##0"/>
    <numFmt numFmtId="166" formatCode="&quot;£&quot;#,##0.000;[Red]\-&quot;£&quot;#,##0.000"/>
    <numFmt numFmtId="167" formatCode="#,##0_ ;[Red]\-#,##0\ "/>
    <numFmt numFmtId="168" formatCode="0%;[Red]\-0%"/>
    <numFmt numFmtId="169" formatCode="#,##0_ &quot; days&quot;;[Red]\-#,##0\2&quot; days&quot;"/>
    <numFmt numFmtId="170" formatCode="0&quot; days&quot;"/>
    <numFmt numFmtId="171" formatCode="&quot;£&quot;#,##0.00;\-&quot;£&quot;#,##0.00;\-"/>
    <numFmt numFmtId="172" formatCode="d/m/yy"/>
    <numFmt numFmtId="173" formatCode="&quot;£&quot;#,##0;[Red]\-&quot;£&quot;#,##0;"/>
    <numFmt numFmtId="174" formatCode="#,##0.0_);\(#,##0.0\)"/>
    <numFmt numFmtId="175" formatCode="&quot;€&quot;#,##0.00"/>
    <numFmt numFmtId="176" formatCode="&quot;€&quot;0.00"/>
    <numFmt numFmtId="177" formatCode="_-* #,##0.00\ [$€-407]_-;\-* #,##0.00\ [$€-407]_-;_-* &quot;-&quot;??\ [$€-407]_-;_-@_-"/>
    <numFmt numFmtId="178" formatCode="_-[$€-2]\ * #,##0.00_-;\-[$€-2]\ * #,##0.00_-;_-[$€-2]\ * &quot;-&quot;??_-;_-@_-"/>
    <numFmt numFmtId="179" formatCode="0.0%"/>
  </numFmts>
  <fonts count="44" x14ac:knownFonts="1">
    <font>
      <sz val="10"/>
      <name val="Courier"/>
    </font>
    <font>
      <sz val="11"/>
      <color theme="1"/>
      <name val="Calibri"/>
      <family val="2"/>
      <scheme val="minor"/>
    </font>
    <font>
      <sz val="10"/>
      <name val="Arial"/>
      <family val="2"/>
    </font>
    <font>
      <sz val="10"/>
      <name val="Arial"/>
      <family val="2"/>
    </font>
    <font>
      <b/>
      <sz val="10"/>
      <color indexed="10"/>
      <name val="Arial"/>
      <family val="2"/>
    </font>
    <font>
      <sz val="9"/>
      <name val="Arial"/>
      <family val="2"/>
    </font>
    <font>
      <b/>
      <sz val="9"/>
      <name val="Arial"/>
      <family val="2"/>
    </font>
    <font>
      <sz val="6"/>
      <name val="Arial"/>
      <family val="2"/>
    </font>
    <font>
      <b/>
      <sz val="8"/>
      <name val="Times New Roman"/>
      <family val="1"/>
    </font>
    <font>
      <b/>
      <sz val="10"/>
      <name val="Arial"/>
      <family val="2"/>
    </font>
    <font>
      <b/>
      <sz val="9"/>
      <color indexed="8"/>
      <name val="Arial"/>
      <family val="2"/>
    </font>
    <font>
      <sz val="9"/>
      <color indexed="8"/>
      <name val="Arial"/>
      <family val="2"/>
    </font>
    <font>
      <sz val="10"/>
      <name val="Arial"/>
      <family val="2"/>
    </font>
    <font>
      <b/>
      <sz val="9"/>
      <color indexed="63"/>
      <name val="Arial"/>
      <family val="2"/>
    </font>
    <font>
      <b/>
      <sz val="8"/>
      <name val="Arial"/>
      <family val="2"/>
    </font>
    <font>
      <sz val="10"/>
      <color indexed="55"/>
      <name val="Arial"/>
      <family val="2"/>
    </font>
    <font>
      <sz val="8"/>
      <name val="Arial"/>
      <family val="2"/>
    </font>
    <font>
      <sz val="6"/>
      <color indexed="10"/>
      <name val="Arial"/>
      <family val="2"/>
    </font>
    <font>
      <b/>
      <sz val="9"/>
      <color indexed="10"/>
      <name val="Arial"/>
      <family val="2"/>
    </font>
    <font>
      <sz val="10"/>
      <color indexed="10"/>
      <name val="Arial"/>
      <family val="2"/>
    </font>
    <font>
      <sz val="12"/>
      <name val="Helv"/>
    </font>
    <font>
      <i/>
      <sz val="7"/>
      <name val="Arial"/>
      <family val="2"/>
    </font>
    <font>
      <b/>
      <sz val="9"/>
      <color indexed="53"/>
      <name val="Arial"/>
      <family val="2"/>
    </font>
    <font>
      <sz val="9"/>
      <color indexed="45"/>
      <name val="Arial"/>
      <family val="2"/>
    </font>
    <font>
      <b/>
      <sz val="10"/>
      <color indexed="8"/>
      <name val="ARIAL"/>
      <family val="2"/>
    </font>
    <font>
      <b/>
      <sz val="10"/>
      <color indexed="63"/>
      <name val="Arial"/>
      <family val="2"/>
    </font>
    <font>
      <b/>
      <sz val="10"/>
      <color indexed="16"/>
      <name val="Arial"/>
      <family val="2"/>
    </font>
    <font>
      <sz val="10"/>
      <name val="Calibri"/>
      <family val="2"/>
      <scheme val="minor"/>
    </font>
    <font>
      <b/>
      <sz val="10"/>
      <name val="Calibri"/>
      <family val="2"/>
      <scheme val="minor"/>
    </font>
    <font>
      <b/>
      <u/>
      <sz val="10"/>
      <name val="Calibri"/>
      <family val="2"/>
      <scheme val="minor"/>
    </font>
    <font>
      <b/>
      <sz val="16"/>
      <color theme="1"/>
      <name val="Calibri"/>
      <family val="2"/>
      <scheme val="minor"/>
    </font>
    <font>
      <sz val="10"/>
      <color rgb="FFFF0000"/>
      <name val="Calibri"/>
      <family val="2"/>
      <scheme val="minor"/>
    </font>
    <font>
      <b/>
      <sz val="20"/>
      <name val="Calibri"/>
      <family val="2"/>
      <scheme val="minor"/>
    </font>
    <font>
      <sz val="10"/>
      <color theme="1"/>
      <name val="Calibri"/>
      <family val="2"/>
      <scheme val="minor"/>
    </font>
    <font>
      <sz val="10"/>
      <name val="Courier"/>
    </font>
    <font>
      <b/>
      <sz val="10"/>
      <color rgb="FFFF0000"/>
      <name val="Calibri"/>
      <family val="2"/>
      <scheme val="minor"/>
    </font>
    <font>
      <b/>
      <sz val="20"/>
      <color theme="1"/>
      <name val="Calibri"/>
      <family val="2"/>
      <scheme val="minor"/>
    </font>
    <font>
      <b/>
      <sz val="10"/>
      <color theme="1"/>
      <name val="Calibri"/>
      <family val="2"/>
      <scheme val="minor"/>
    </font>
    <font>
      <sz val="10"/>
      <color rgb="FF00B050"/>
      <name val="Calibri"/>
      <family val="2"/>
      <scheme val="minor"/>
    </font>
    <font>
      <sz val="10"/>
      <color rgb="FF00B050"/>
      <name val="Courier"/>
    </font>
    <font>
      <sz val="10"/>
      <color rgb="FF7030A0"/>
      <name val="Courier"/>
    </font>
    <font>
      <u/>
      <sz val="10"/>
      <name val="Calibri"/>
      <family val="2"/>
      <scheme val="minor"/>
    </font>
    <font>
      <sz val="10"/>
      <color rgb="FFFF0000"/>
      <name val="Courier"/>
    </font>
    <font>
      <b/>
      <sz val="10"/>
      <name val="Courier"/>
    </font>
  </fonts>
  <fills count="27">
    <fill>
      <patternFill patternType="none"/>
    </fill>
    <fill>
      <patternFill patternType="gray125"/>
    </fill>
    <fill>
      <patternFill patternType="solid">
        <fgColor indexed="41"/>
        <bgColor indexed="64"/>
      </patternFill>
    </fill>
    <fill>
      <patternFill patternType="solid">
        <fgColor indexed="40"/>
        <bgColor indexed="64"/>
      </patternFill>
    </fill>
    <fill>
      <patternFill patternType="solid">
        <fgColor indexed="33"/>
        <bgColor indexed="64"/>
      </patternFill>
    </fill>
    <fill>
      <patternFill patternType="solid">
        <fgColor indexed="47"/>
        <bgColor indexed="64"/>
      </patternFill>
    </fill>
    <fill>
      <patternFill patternType="solid">
        <fgColor indexed="28"/>
        <bgColor indexed="64"/>
      </patternFill>
    </fill>
    <fill>
      <patternFill patternType="solid">
        <fgColor indexed="54"/>
        <bgColor indexed="64"/>
      </patternFill>
    </fill>
    <fill>
      <patternFill patternType="solid">
        <fgColor indexed="29"/>
        <bgColor indexed="64"/>
      </patternFill>
    </fill>
    <fill>
      <patternFill patternType="solid">
        <fgColor indexed="42"/>
        <bgColor indexed="64"/>
      </patternFill>
    </fill>
    <fill>
      <patternFill patternType="solid">
        <fgColor indexed="22"/>
        <bgColor indexed="64"/>
      </patternFill>
    </fill>
    <fill>
      <patternFill patternType="mediumGray">
        <fgColor indexed="9"/>
        <bgColor indexed="9"/>
      </patternFill>
    </fill>
    <fill>
      <patternFill patternType="solid">
        <fgColor indexed="28"/>
        <bgColor indexed="9"/>
      </patternFill>
    </fill>
    <fill>
      <patternFill patternType="solid">
        <fgColor indexed="26"/>
        <bgColor indexed="64"/>
      </patternFill>
    </fill>
    <fill>
      <patternFill patternType="solid">
        <fgColor indexed="35"/>
        <bgColor indexed="64"/>
      </patternFill>
    </fill>
    <fill>
      <patternFill patternType="solid">
        <fgColor indexed="9"/>
        <bgColor indexed="64"/>
      </patternFill>
    </fill>
    <fill>
      <patternFill patternType="solid">
        <fgColor indexed="34"/>
        <bgColor indexed="64"/>
      </patternFill>
    </fill>
    <fill>
      <patternFill patternType="solid">
        <fgColor indexed="45"/>
        <bgColor indexed="64"/>
      </patternFill>
    </fill>
    <fill>
      <patternFill patternType="solid">
        <fgColor indexed="30"/>
        <bgColor indexed="64"/>
      </patternFill>
    </fill>
    <fill>
      <patternFill patternType="solid">
        <fgColor indexed="46"/>
        <bgColor indexed="64"/>
      </patternFill>
    </fill>
    <fill>
      <patternFill patternType="solid">
        <fgColor indexed="43"/>
        <bgColor indexed="64"/>
      </patternFill>
    </fill>
    <fill>
      <patternFill patternType="solid">
        <fgColor rgb="FFFFFF99"/>
        <bgColor indexed="64"/>
      </patternFill>
    </fill>
    <fill>
      <patternFill patternType="solid">
        <fgColor rgb="FFFF993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s>
  <borders count="57">
    <border>
      <left/>
      <right/>
      <top/>
      <bottom/>
      <diagonal/>
    </border>
    <border>
      <left/>
      <right style="medium">
        <color indexed="64"/>
      </right>
      <top style="medium">
        <color indexed="64"/>
      </top>
      <bottom style="thin">
        <color indexed="64"/>
      </bottom>
      <diagonal/>
    </border>
    <border>
      <left style="thin">
        <color indexed="30"/>
      </left>
      <right style="thin">
        <color indexed="30"/>
      </right>
      <top style="thin">
        <color indexed="30"/>
      </top>
      <bottom style="thin">
        <color indexed="30"/>
      </bottom>
      <diagonal/>
    </border>
    <border>
      <left style="thin">
        <color indexed="29"/>
      </left>
      <right style="thin">
        <color indexed="29"/>
      </right>
      <top style="thin">
        <color indexed="29"/>
      </top>
      <bottom style="thin">
        <color indexed="30"/>
      </bottom>
      <diagonal/>
    </border>
    <border>
      <left style="thin">
        <color indexed="29"/>
      </left>
      <right style="thin">
        <color indexed="29"/>
      </right>
      <top/>
      <bottom style="thin">
        <color indexed="29"/>
      </bottom>
      <diagonal/>
    </border>
    <border>
      <left style="thin">
        <color indexed="29"/>
      </left>
      <right style="thin">
        <color indexed="29"/>
      </right>
      <top style="thin">
        <color indexed="29"/>
      </top>
      <bottom style="thin">
        <color indexed="29"/>
      </bottom>
      <diagonal/>
    </border>
    <border>
      <left style="thin">
        <color indexed="29"/>
      </left>
      <right/>
      <top/>
      <bottom/>
      <diagonal/>
    </border>
    <border>
      <left/>
      <right style="thin">
        <color indexed="30"/>
      </right>
      <top style="thin">
        <color indexed="30"/>
      </top>
      <bottom style="thin">
        <color indexed="30"/>
      </bottom>
      <diagonal/>
    </border>
    <border>
      <left style="thin">
        <color indexed="30"/>
      </left>
      <right/>
      <top style="thin">
        <color indexed="30"/>
      </top>
      <bottom style="thin">
        <color indexed="30"/>
      </bottom>
      <diagonal/>
    </border>
    <border>
      <left style="thin">
        <color indexed="29"/>
      </left>
      <right style="thin">
        <color indexed="29"/>
      </right>
      <top style="medium">
        <color indexed="29"/>
      </top>
      <bottom style="medium">
        <color indexed="2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10"/>
      </left>
      <right/>
      <top style="medium">
        <color indexed="29"/>
      </top>
      <bottom style="medium">
        <color indexed="29"/>
      </bottom>
      <diagonal/>
    </border>
    <border>
      <left/>
      <right/>
      <top style="thin">
        <color indexed="30"/>
      </top>
      <bottom style="thin">
        <color indexed="30"/>
      </bottom>
      <diagonal/>
    </border>
    <border>
      <left/>
      <right/>
      <top/>
      <bottom style="thin">
        <color indexed="9"/>
      </bottom>
      <diagonal/>
    </border>
    <border>
      <left style="thin">
        <color indexed="28"/>
      </left>
      <right/>
      <top style="thin">
        <color indexed="28"/>
      </top>
      <bottom style="thin">
        <color indexed="28"/>
      </bottom>
      <diagonal/>
    </border>
    <border>
      <left style="thin">
        <color indexed="30"/>
      </left>
      <right/>
      <top style="thin">
        <color indexed="29"/>
      </top>
      <bottom style="thin">
        <color indexed="30"/>
      </bottom>
      <diagonal/>
    </border>
    <border>
      <left style="thin">
        <color indexed="10"/>
      </left>
      <right style="thin">
        <color indexed="30"/>
      </right>
      <top style="thin">
        <color indexed="30"/>
      </top>
      <bottom style="thin">
        <color indexed="10"/>
      </bottom>
      <diagonal/>
    </border>
    <border>
      <left style="thin">
        <color indexed="30"/>
      </left>
      <right style="thin">
        <color indexed="30"/>
      </right>
      <top style="thin">
        <color indexed="30"/>
      </top>
      <bottom style="thin">
        <color indexed="1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style="thin">
        <color auto="1"/>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0">
    <xf numFmtId="0" fontId="0" fillId="0" borderId="0"/>
    <xf numFmtId="0" fontId="4" fillId="2" borderId="1">
      <alignment horizontal="center" vertical="center"/>
      <protection locked="0"/>
    </xf>
    <xf numFmtId="0" fontId="5" fillId="3" borderId="0"/>
    <xf numFmtId="6" fontId="6" fillId="4" borderId="2">
      <alignment vertical="center"/>
    </xf>
    <xf numFmtId="168" fontId="7" fillId="4" borderId="2">
      <alignment horizontal="center"/>
    </xf>
    <xf numFmtId="0" fontId="6" fillId="4" borderId="2">
      <alignment vertical="center"/>
    </xf>
    <xf numFmtId="17" fontId="8" fillId="5" borderId="0"/>
    <xf numFmtId="0" fontId="9" fillId="2" borderId="3"/>
    <xf numFmtId="0" fontId="9" fillId="2" borderId="3">
      <alignment horizontal="center"/>
    </xf>
    <xf numFmtId="44" fontId="3" fillId="0" borderId="0" applyFont="0" applyFill="0" applyBorder="0" applyAlignment="0" applyProtection="0"/>
    <xf numFmtId="6" fontId="10" fillId="6" borderId="2">
      <alignment horizontal="right" vertical="center"/>
    </xf>
    <xf numFmtId="173" fontId="11" fillId="0" borderId="4">
      <alignment horizontal="right" vertical="center"/>
    </xf>
    <xf numFmtId="8" fontId="12" fillId="2" borderId="2">
      <alignment horizontal="center" vertical="center"/>
      <protection locked="0"/>
    </xf>
    <xf numFmtId="0" fontId="5" fillId="7" borderId="0"/>
    <xf numFmtId="170" fontId="13" fillId="8" borderId="5">
      <alignment horizontal="right" vertical="center"/>
    </xf>
    <xf numFmtId="167" fontId="5" fillId="8" borderId="2" applyBorder="0">
      <alignment horizontal="left" vertical="center" wrapText="1"/>
    </xf>
    <xf numFmtId="6" fontId="12" fillId="8" borderId="2">
      <alignment horizontal="center" vertical="center"/>
    </xf>
    <xf numFmtId="172" fontId="14" fillId="8" borderId="2">
      <alignment horizontal="center" vertical="center"/>
    </xf>
    <xf numFmtId="8" fontId="15" fillId="8" borderId="2">
      <alignment horizontal="center" vertical="center"/>
    </xf>
    <xf numFmtId="169" fontId="16" fillId="8" borderId="2">
      <alignment horizontal="center" vertical="center"/>
    </xf>
    <xf numFmtId="167" fontId="12" fillId="8" borderId="2">
      <alignment horizontal="center" vertical="center"/>
    </xf>
    <xf numFmtId="10" fontId="12" fillId="8" borderId="2">
      <alignment horizontal="center" vertical="center"/>
    </xf>
    <xf numFmtId="166" fontId="12" fillId="2" borderId="5">
      <alignment horizontal="center" vertical="center"/>
      <protection locked="0"/>
    </xf>
    <xf numFmtId="172" fontId="6" fillId="2" borderId="2">
      <alignment horizontal="center" vertical="center"/>
      <protection locked="0"/>
    </xf>
    <xf numFmtId="10" fontId="12" fillId="2" borderId="2">
      <alignment horizontal="center" vertical="center"/>
      <protection locked="0"/>
    </xf>
    <xf numFmtId="1" fontId="12" fillId="2" borderId="5">
      <alignment horizontal="left" vertical="center"/>
      <protection locked="0"/>
    </xf>
    <xf numFmtId="1" fontId="9" fillId="2" borderId="2">
      <alignment horizontal="left" vertical="center"/>
      <protection locked="0"/>
    </xf>
    <xf numFmtId="18" fontId="9" fillId="2" borderId="2">
      <alignment horizontal="center" vertical="center"/>
      <protection locked="0"/>
    </xf>
    <xf numFmtId="0" fontId="5" fillId="6" borderId="6" applyBorder="0">
      <alignment horizontal="right"/>
    </xf>
    <xf numFmtId="0" fontId="5" fillId="9" borderId="0"/>
    <xf numFmtId="6" fontId="6" fillId="9" borderId="7">
      <alignment horizontal="right" vertical="center"/>
    </xf>
    <xf numFmtId="168" fontId="7" fillId="9" borderId="2">
      <alignment horizontal="center" vertical="center"/>
    </xf>
    <xf numFmtId="0" fontId="6" fillId="9" borderId="5">
      <alignment vertical="center"/>
    </xf>
    <xf numFmtId="38" fontId="16" fillId="10" borderId="0" applyNumberFormat="0" applyBorder="0" applyAlignment="0" applyProtection="0"/>
    <xf numFmtId="0" fontId="17" fillId="0" borderId="0">
      <alignment horizontal="center"/>
    </xf>
    <xf numFmtId="0" fontId="9" fillId="6" borderId="8" applyBorder="0">
      <alignment horizontal="center" vertical="center"/>
    </xf>
    <xf numFmtId="1" fontId="10" fillId="11" borderId="9" applyFont="0">
      <alignment horizontal="center" vertical="center" wrapText="1"/>
    </xf>
    <xf numFmtId="0" fontId="18" fillId="12" borderId="5">
      <alignment horizontal="left" vertical="center" wrapText="1"/>
    </xf>
    <xf numFmtId="0" fontId="2" fillId="10" borderId="10" applyFont="0" applyBorder="0" applyAlignment="0"/>
    <xf numFmtId="10" fontId="16" fillId="13" borderId="11" applyNumberFormat="0" applyBorder="0" applyAlignment="0" applyProtection="0"/>
    <xf numFmtId="0" fontId="12" fillId="13" borderId="2">
      <alignment vertical="center" wrapText="1"/>
    </xf>
    <xf numFmtId="0" fontId="9" fillId="13" borderId="2">
      <alignment horizontal="right" vertical="center" wrapText="1"/>
    </xf>
    <xf numFmtId="0" fontId="19" fillId="13" borderId="2">
      <alignment vertical="center" wrapText="1"/>
    </xf>
    <xf numFmtId="165" fontId="9" fillId="14" borderId="2">
      <alignment horizontal="right" vertical="center"/>
    </xf>
    <xf numFmtId="0" fontId="9" fillId="14" borderId="2"/>
    <xf numFmtId="174" fontId="20" fillId="0" borderId="0"/>
    <xf numFmtId="174" fontId="20" fillId="0" borderId="0"/>
    <xf numFmtId="174" fontId="20" fillId="0" borderId="0"/>
    <xf numFmtId="174" fontId="20" fillId="0" borderId="0"/>
    <xf numFmtId="174" fontId="20" fillId="0" borderId="0"/>
    <xf numFmtId="174" fontId="20" fillId="0" borderId="0"/>
    <xf numFmtId="174" fontId="20" fillId="0" borderId="0"/>
    <xf numFmtId="174" fontId="20" fillId="0" borderId="0"/>
    <xf numFmtId="0" fontId="21" fillId="0" borderId="0"/>
    <xf numFmtId="0" fontId="2" fillId="0" borderId="0"/>
    <xf numFmtId="165" fontId="6" fillId="4" borderId="2">
      <alignment horizontal="center"/>
    </xf>
    <xf numFmtId="0" fontId="5" fillId="15" borderId="4">
      <alignment horizontal="center" vertical="center"/>
    </xf>
    <xf numFmtId="2" fontId="5" fillId="15" borderId="5">
      <alignment horizontal="center"/>
    </xf>
    <xf numFmtId="0" fontId="5" fillId="15" borderId="5">
      <alignment horizontal="center"/>
    </xf>
    <xf numFmtId="38" fontId="11" fillId="15" borderId="5">
      <alignment horizontal="right" vertical="center"/>
    </xf>
    <xf numFmtId="18" fontId="5" fillId="15" borderId="4">
      <alignment horizontal="center" vertical="center"/>
    </xf>
    <xf numFmtId="0" fontId="9" fillId="9" borderId="0">
      <alignment vertical="center"/>
    </xf>
    <xf numFmtId="168" fontId="7" fillId="16" borderId="2">
      <alignment horizontal="center"/>
    </xf>
    <xf numFmtId="6" fontId="6" fillId="16" borderId="2">
      <alignment vertical="center"/>
    </xf>
    <xf numFmtId="0" fontId="6" fillId="16" borderId="2">
      <alignment vertical="center"/>
    </xf>
    <xf numFmtId="0" fontId="5" fillId="2" borderId="0"/>
    <xf numFmtId="10" fontId="2" fillId="0" borderId="0" applyFont="0" applyFill="0" applyBorder="0" applyAlignment="0" applyProtection="0"/>
    <xf numFmtId="168" fontId="7" fillId="0" borderId="5">
      <alignment horizontal="center"/>
    </xf>
    <xf numFmtId="10" fontId="13" fillId="6" borderId="5">
      <alignment horizontal="right" vertical="center"/>
    </xf>
    <xf numFmtId="10" fontId="5" fillId="0" borderId="5">
      <alignment horizontal="right" vertical="center"/>
    </xf>
    <xf numFmtId="10" fontId="22" fillId="0" borderId="5">
      <alignment horizontal="right" vertical="center"/>
    </xf>
    <xf numFmtId="0" fontId="23" fillId="17" borderId="0"/>
    <xf numFmtId="6" fontId="9" fillId="16" borderId="2">
      <alignment horizontal="right"/>
    </xf>
    <xf numFmtId="0" fontId="19" fillId="0" borderId="0">
      <alignment vertical="center"/>
    </xf>
    <xf numFmtId="0" fontId="5" fillId="6" borderId="12" applyBorder="0">
      <alignment horizontal="left" vertical="center"/>
    </xf>
    <xf numFmtId="0" fontId="5" fillId="15" borderId="5">
      <alignment horizontal="center"/>
    </xf>
    <xf numFmtId="17" fontId="5" fillId="15" borderId="4">
      <alignment vertical="center"/>
    </xf>
    <xf numFmtId="170" fontId="5" fillId="15" borderId="5"/>
    <xf numFmtId="0" fontId="5" fillId="6" borderId="2">
      <alignment horizontal="left"/>
    </xf>
    <xf numFmtId="9" fontId="5" fillId="15" borderId="4">
      <alignment horizontal="center"/>
    </xf>
    <xf numFmtId="0" fontId="5" fillId="15" borderId="5"/>
    <xf numFmtId="0" fontId="24" fillId="8" borderId="13">
      <alignment horizontal="center" vertical="center" wrapText="1"/>
    </xf>
    <xf numFmtId="0" fontId="9" fillId="8" borderId="14">
      <alignment horizontal="left" vertical="center"/>
    </xf>
    <xf numFmtId="0" fontId="5" fillId="5" borderId="0"/>
    <xf numFmtId="1" fontId="6" fillId="8" borderId="15" applyNumberFormat="0" applyBorder="0">
      <alignment horizontal="center" vertical="center"/>
    </xf>
    <xf numFmtId="0" fontId="4" fillId="8" borderId="0">
      <alignment horizontal="center" vertical="center"/>
    </xf>
    <xf numFmtId="164" fontId="11" fillId="18" borderId="5">
      <alignment horizontal="right"/>
    </xf>
    <xf numFmtId="0" fontId="5" fillId="18" borderId="5">
      <alignment horizontal="center"/>
    </xf>
    <xf numFmtId="171" fontId="25" fillId="6" borderId="2" applyBorder="0">
      <alignment horizontal="right"/>
    </xf>
    <xf numFmtId="1" fontId="25" fillId="6" borderId="5">
      <alignment horizontal="right"/>
    </xf>
    <xf numFmtId="0" fontId="25" fillId="8" borderId="0">
      <alignment horizontal="right"/>
    </xf>
    <xf numFmtId="171" fontId="26" fillId="8" borderId="2">
      <alignment horizontal="right"/>
    </xf>
    <xf numFmtId="0" fontId="18" fillId="6" borderId="16" applyBorder="0">
      <alignment horizontal="right" wrapText="1"/>
    </xf>
    <xf numFmtId="0" fontId="5" fillId="19" borderId="0"/>
    <xf numFmtId="0" fontId="11" fillId="20" borderId="0"/>
    <xf numFmtId="0" fontId="9" fillId="13" borderId="17">
      <alignment vertical="center"/>
    </xf>
    <xf numFmtId="165" fontId="9" fillId="13" borderId="18">
      <alignment horizontal="right" vertical="center"/>
    </xf>
    <xf numFmtId="9" fontId="34" fillId="0" borderId="0" applyFont="0" applyFill="0" applyBorder="0" applyAlignment="0" applyProtection="0"/>
    <xf numFmtId="0" fontId="2" fillId="0" borderId="0"/>
    <xf numFmtId="0" fontId="1" fillId="0" borderId="0"/>
  </cellStyleXfs>
  <cellXfs count="219">
    <xf numFmtId="0" fontId="0" fillId="0" borderId="0" xfId="0"/>
    <xf numFmtId="0" fontId="27" fillId="0" borderId="0" xfId="0" applyFont="1"/>
    <xf numFmtId="0" fontId="28" fillId="0" borderId="0" xfId="0" applyFont="1"/>
    <xf numFmtId="0" fontId="27" fillId="0" borderId="0" xfId="0" applyFont="1" applyAlignment="1">
      <alignment horizontal="center"/>
    </xf>
    <xf numFmtId="0" fontId="27" fillId="0" borderId="0" xfId="0" applyFont="1" applyAlignment="1">
      <alignment horizontal="left" vertical="center"/>
    </xf>
    <xf numFmtId="0" fontId="28" fillId="0" borderId="19" xfId="0" applyFont="1" applyBorder="1"/>
    <xf numFmtId="0" fontId="28"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justify" vertical="center"/>
    </xf>
    <xf numFmtId="0" fontId="9" fillId="0" borderId="0" xfId="0" applyFont="1" applyAlignment="1">
      <alignment horizontal="justify" vertical="center"/>
    </xf>
    <xf numFmtId="0" fontId="27" fillId="21" borderId="22" xfId="0" applyFont="1" applyFill="1" applyBorder="1"/>
    <xf numFmtId="0" fontId="27" fillId="21" borderId="22" xfId="9" applyNumberFormat="1" applyFont="1" applyFill="1" applyBorder="1" applyProtection="1"/>
    <xf numFmtId="0" fontId="28" fillId="0" borderId="22" xfId="0" applyFont="1" applyBorder="1"/>
    <xf numFmtId="0" fontId="28" fillId="23" borderId="22" xfId="0" applyFont="1" applyFill="1" applyBorder="1"/>
    <xf numFmtId="0" fontId="27" fillId="0" borderId="22" xfId="0" applyFont="1" applyBorder="1" applyAlignment="1">
      <alignment vertical="center"/>
    </xf>
    <xf numFmtId="0" fontId="27" fillId="0" borderId="27" xfId="0" applyFont="1" applyBorder="1"/>
    <xf numFmtId="0" fontId="28" fillId="24" borderId="0" xfId="0" applyFont="1" applyFill="1" applyAlignment="1">
      <alignment horizontal="left"/>
    </xf>
    <xf numFmtId="0" fontId="28" fillId="23" borderId="22" xfId="0" applyFont="1" applyFill="1" applyBorder="1" applyAlignment="1">
      <alignment horizontal="center" vertical="center"/>
    </xf>
    <xf numFmtId="0" fontId="27" fillId="24" borderId="0" xfId="0" applyFont="1" applyFill="1"/>
    <xf numFmtId="0" fontId="28" fillId="24" borderId="0" xfId="0" applyFont="1" applyFill="1"/>
    <xf numFmtId="176" fontId="28" fillId="24" borderId="0" xfId="9" applyNumberFormat="1" applyFont="1" applyFill="1" applyBorder="1" applyAlignment="1" applyProtection="1">
      <alignment horizontal="center"/>
    </xf>
    <xf numFmtId="0" fontId="27" fillId="0" borderId="0" xfId="0" applyFont="1" applyAlignment="1">
      <alignment vertical="top" wrapText="1"/>
    </xf>
    <xf numFmtId="0" fontId="27" fillId="0" borderId="25" xfId="0" applyFont="1" applyBorder="1"/>
    <xf numFmtId="179" fontId="27" fillId="0" borderId="26" xfId="0" applyNumberFormat="1" applyFont="1" applyBorder="1" applyAlignment="1">
      <alignment horizontal="center"/>
    </xf>
    <xf numFmtId="179" fontId="27" fillId="0" borderId="21" xfId="0" applyNumberFormat="1" applyFont="1" applyBorder="1" applyAlignment="1">
      <alignment horizontal="center"/>
    </xf>
    <xf numFmtId="179" fontId="28" fillId="0" borderId="20" xfId="0" applyNumberFormat="1" applyFont="1" applyBorder="1" applyAlignment="1">
      <alignment horizontal="center"/>
    </xf>
    <xf numFmtId="0" fontId="0" fillId="24" borderId="0" xfId="0" applyFill="1"/>
    <xf numFmtId="0" fontId="33" fillId="21" borderId="22" xfId="0" applyFont="1" applyFill="1" applyBorder="1" applyAlignment="1">
      <alignment horizontal="left"/>
    </xf>
    <xf numFmtId="178" fontId="28" fillId="22" borderId="22" xfId="0" applyNumberFormat="1" applyFont="1" applyFill="1" applyBorder="1" applyAlignment="1">
      <alignment horizontal="center"/>
    </xf>
    <xf numFmtId="0" fontId="28" fillId="25" borderId="30" xfId="99" applyFont="1" applyFill="1" applyBorder="1" applyAlignment="1">
      <alignment horizontal="center" vertical="center" wrapText="1"/>
    </xf>
    <xf numFmtId="0" fontId="28" fillId="25" borderId="22" xfId="99" applyFont="1" applyFill="1" applyBorder="1" applyAlignment="1">
      <alignment horizontal="center" vertical="center" wrapText="1"/>
    </xf>
    <xf numFmtId="178" fontId="27" fillId="21" borderId="22" xfId="9" applyNumberFormat="1" applyFont="1" applyFill="1" applyBorder="1" applyAlignment="1" applyProtection="1"/>
    <xf numFmtId="0" fontId="33" fillId="21" borderId="22" xfId="0" applyFont="1" applyFill="1" applyBorder="1"/>
    <xf numFmtId="9" fontId="27" fillId="0" borderId="22" xfId="97" applyFont="1" applyFill="1" applyBorder="1" applyAlignment="1">
      <alignment horizontal="center" vertical="center"/>
    </xf>
    <xf numFmtId="9" fontId="28" fillId="0" borderId="22" xfId="97" applyFont="1" applyFill="1" applyBorder="1" applyAlignment="1">
      <alignment horizontal="center" vertical="center"/>
    </xf>
    <xf numFmtId="0" fontId="27" fillId="24" borderId="22" xfId="0" applyFont="1" applyFill="1" applyBorder="1"/>
    <xf numFmtId="0" fontId="37" fillId="25" borderId="30" xfId="99" applyFont="1" applyFill="1" applyBorder="1" applyAlignment="1">
      <alignment horizontal="center" vertical="center"/>
    </xf>
    <xf numFmtId="0" fontId="28" fillId="23" borderId="22" xfId="0" applyFont="1" applyFill="1" applyBorder="1" applyAlignment="1">
      <alignment horizontal="center" vertical="center" wrapText="1"/>
    </xf>
    <xf numFmtId="0" fontId="28" fillId="23" borderId="22" xfId="0" applyFont="1" applyFill="1" applyBorder="1" applyAlignment="1">
      <alignment horizontal="center" wrapText="1"/>
    </xf>
    <xf numFmtId="178" fontId="27" fillId="21" borderId="22" xfId="9" applyNumberFormat="1" applyFont="1" applyFill="1" applyBorder="1" applyAlignment="1" applyProtection="1">
      <alignment horizontal="center"/>
    </xf>
    <xf numFmtId="178" fontId="27" fillId="24" borderId="0" xfId="9" applyNumberFormat="1" applyFont="1" applyFill="1" applyBorder="1" applyAlignment="1" applyProtection="1"/>
    <xf numFmtId="178" fontId="27" fillId="24" borderId="0" xfId="9" applyNumberFormat="1" applyFont="1" applyFill="1" applyBorder="1" applyAlignment="1" applyProtection="1">
      <alignment horizontal="center"/>
    </xf>
    <xf numFmtId="178" fontId="28" fillId="24" borderId="0" xfId="9" applyNumberFormat="1" applyFont="1" applyFill="1" applyBorder="1" applyAlignment="1" applyProtection="1"/>
    <xf numFmtId="178" fontId="28" fillId="22" borderId="22" xfId="9" applyNumberFormat="1" applyFont="1" applyFill="1" applyBorder="1" applyAlignment="1" applyProtection="1">
      <alignment horizontal="center"/>
    </xf>
    <xf numFmtId="0" fontId="27" fillId="0" borderId="0" xfId="0" applyFont="1" applyAlignment="1">
      <alignment horizontal="left" vertical="top" wrapText="1"/>
    </xf>
    <xf numFmtId="0" fontId="38" fillId="24" borderId="0" xfId="0" applyFont="1" applyFill="1" applyAlignment="1">
      <alignment wrapText="1"/>
    </xf>
    <xf numFmtId="0" fontId="40" fillId="24" borderId="0" xfId="0" applyFont="1" applyFill="1"/>
    <xf numFmtId="0" fontId="28" fillId="23" borderId="22" xfId="0" applyFont="1" applyFill="1" applyBorder="1" applyAlignment="1">
      <alignment horizontal="center"/>
    </xf>
    <xf numFmtId="0" fontId="27" fillId="22" borderId="22" xfId="0" applyFont="1" applyFill="1" applyBorder="1"/>
    <xf numFmtId="0" fontId="27" fillId="22" borderId="22" xfId="9" applyNumberFormat="1" applyFont="1" applyFill="1" applyBorder="1" applyProtection="1"/>
    <xf numFmtId="0" fontId="29" fillId="0" borderId="0" xfId="0" applyFont="1"/>
    <xf numFmtId="0" fontId="28" fillId="0" borderId="0" xfId="0" quotePrefix="1" applyFont="1"/>
    <xf numFmtId="0" fontId="27" fillId="24" borderId="22" xfId="0" applyFont="1" applyFill="1" applyBorder="1" applyAlignment="1">
      <alignment horizontal="left" vertical="center" wrapText="1"/>
    </xf>
    <xf numFmtId="0" fontId="27" fillId="26" borderId="22" xfId="9" applyNumberFormat="1" applyFont="1" applyFill="1" applyBorder="1" applyAlignment="1" applyProtection="1">
      <alignment horizontal="center" vertical="center"/>
    </xf>
    <xf numFmtId="0" fontId="27" fillId="24" borderId="22" xfId="0" applyFont="1" applyFill="1" applyBorder="1" applyAlignment="1">
      <alignment horizontal="left"/>
    </xf>
    <xf numFmtId="20" fontId="27" fillId="24" borderId="22" xfId="0" applyNumberFormat="1" applyFont="1" applyFill="1" applyBorder="1"/>
    <xf numFmtId="178" fontId="27" fillId="26" borderId="22" xfId="9" applyNumberFormat="1" applyFont="1" applyFill="1" applyBorder="1" applyAlignment="1" applyProtection="1"/>
    <xf numFmtId="0" fontId="27" fillId="26" borderId="22" xfId="9" applyNumberFormat="1" applyFont="1" applyFill="1" applyBorder="1" applyAlignment="1" applyProtection="1"/>
    <xf numFmtId="0" fontId="43" fillId="0" borderId="0" xfId="0" applyFont="1" applyAlignment="1">
      <alignment vertical="top"/>
    </xf>
    <xf numFmtId="0" fontId="28" fillId="25" borderId="33" xfId="99" applyFont="1" applyFill="1" applyBorder="1" applyAlignment="1">
      <alignment horizontal="center" vertical="center" wrapText="1"/>
    </xf>
    <xf numFmtId="0" fontId="33" fillId="24" borderId="22" xfId="0" applyFont="1" applyFill="1" applyBorder="1"/>
    <xf numFmtId="0" fontId="27" fillId="0" borderId="0" xfId="0" applyFont="1" applyAlignment="1">
      <alignment vertical="top"/>
    </xf>
    <xf numFmtId="0" fontId="33" fillId="24" borderId="22" xfId="0" applyFont="1" applyFill="1" applyBorder="1" applyAlignment="1">
      <alignment horizontal="left"/>
    </xf>
    <xf numFmtId="178" fontId="27" fillId="22" borderId="22" xfId="9" applyNumberFormat="1" applyFont="1" applyFill="1" applyBorder="1" applyAlignment="1" applyProtection="1">
      <alignment horizontal="center"/>
    </xf>
    <xf numFmtId="178" fontId="28" fillId="22" borderId="22" xfId="9" applyNumberFormat="1" applyFont="1" applyFill="1" applyBorder="1" applyAlignment="1" applyProtection="1">
      <alignment horizontal="center" vertical="center"/>
    </xf>
    <xf numFmtId="0" fontId="32" fillId="24" borderId="30" xfId="0" applyFont="1" applyFill="1" applyBorder="1" applyAlignment="1">
      <alignment horizontal="left" vertical="center"/>
    </xf>
    <xf numFmtId="0" fontId="27" fillId="24" borderId="37" xfId="0" applyFont="1" applyFill="1" applyBorder="1" applyAlignment="1">
      <alignment horizontal="left" vertical="center"/>
    </xf>
    <xf numFmtId="0" fontId="27" fillId="24" borderId="37" xfId="0" applyFont="1" applyFill="1" applyBorder="1"/>
    <xf numFmtId="0" fontId="27" fillId="24" borderId="38" xfId="0" applyFont="1" applyFill="1" applyBorder="1"/>
    <xf numFmtId="0" fontId="0" fillId="24" borderId="33" xfId="0" applyFill="1" applyBorder="1"/>
    <xf numFmtId="0" fontId="0" fillId="24" borderId="39" xfId="0" applyFill="1" applyBorder="1"/>
    <xf numFmtId="0" fontId="28" fillId="24" borderId="0" xfId="99" applyFont="1" applyFill="1" applyAlignment="1">
      <alignment horizontal="center" vertical="center" wrapText="1"/>
    </xf>
    <xf numFmtId="0" fontId="0" fillId="24" borderId="43" xfId="0" applyFill="1" applyBorder="1"/>
    <xf numFmtId="0" fontId="0" fillId="24" borderId="45" xfId="0" applyFill="1" applyBorder="1"/>
    <xf numFmtId="0" fontId="32" fillId="0" borderId="30" xfId="0" applyFont="1" applyBorder="1" applyAlignment="1">
      <alignment horizontal="left" vertical="center"/>
    </xf>
    <xf numFmtId="0" fontId="27" fillId="0" borderId="37" xfId="0" applyFont="1" applyBorder="1" applyAlignment="1">
      <alignment horizontal="left" vertical="center"/>
    </xf>
    <xf numFmtId="0" fontId="27" fillId="0" borderId="37" xfId="0" applyFont="1" applyBorder="1"/>
    <xf numFmtId="0" fontId="27" fillId="0" borderId="38" xfId="0" applyFont="1" applyBorder="1"/>
    <xf numFmtId="0" fontId="27" fillId="0" borderId="39" xfId="0" applyFont="1" applyBorder="1"/>
    <xf numFmtId="0" fontId="27" fillId="0" borderId="33" xfId="0" applyFont="1" applyBorder="1"/>
    <xf numFmtId="0" fontId="28" fillId="24" borderId="33" xfId="0" applyFont="1" applyFill="1" applyBorder="1"/>
    <xf numFmtId="175" fontId="28" fillId="24" borderId="0" xfId="0" applyNumberFormat="1" applyFont="1" applyFill="1" applyAlignment="1">
      <alignment horizontal="center"/>
    </xf>
    <xf numFmtId="0" fontId="28" fillId="24" borderId="39" xfId="0" applyFont="1" applyFill="1" applyBorder="1"/>
    <xf numFmtId="0" fontId="27" fillId="0" borderId="43" xfId="0" applyFont="1" applyBorder="1"/>
    <xf numFmtId="0" fontId="27" fillId="0" borderId="45" xfId="0" applyFont="1" applyBorder="1"/>
    <xf numFmtId="0" fontId="27" fillId="0" borderId="38" xfId="0" applyFont="1" applyBorder="1" applyAlignment="1">
      <alignment horizontal="left" vertical="center"/>
    </xf>
    <xf numFmtId="0" fontId="36" fillId="24" borderId="30" xfId="0" applyFont="1" applyFill="1" applyBorder="1" applyAlignment="1">
      <alignment horizontal="left" vertical="center"/>
    </xf>
    <xf numFmtId="0" fontId="31" fillId="24" borderId="37" xfId="0" applyFont="1" applyFill="1" applyBorder="1" applyAlignment="1">
      <alignment horizontal="left" vertical="center"/>
    </xf>
    <xf numFmtId="0" fontId="27" fillId="24" borderId="33" xfId="0" applyFont="1" applyFill="1" applyBorder="1"/>
    <xf numFmtId="0" fontId="27" fillId="24" borderId="39" xfId="0" applyFont="1" applyFill="1" applyBorder="1"/>
    <xf numFmtId="0" fontId="27" fillId="24" borderId="33" xfId="0" applyFont="1" applyFill="1" applyBorder="1" applyAlignment="1">
      <alignment horizontal="left" vertical="center" wrapText="1"/>
    </xf>
    <xf numFmtId="178" fontId="28" fillId="24" borderId="39" xfId="0" applyNumberFormat="1" applyFont="1" applyFill="1" applyBorder="1" applyAlignment="1">
      <alignment horizontal="center"/>
    </xf>
    <xf numFmtId="178" fontId="28" fillId="24" borderId="39" xfId="9" applyNumberFormat="1" applyFont="1" applyFill="1" applyBorder="1" applyAlignment="1" applyProtection="1"/>
    <xf numFmtId="0" fontId="31" fillId="0" borderId="37" xfId="0" applyFont="1" applyBorder="1" applyAlignment="1">
      <alignment horizontal="left" vertical="center"/>
    </xf>
    <xf numFmtId="0" fontId="28" fillId="0" borderId="39" xfId="0" applyFont="1" applyBorder="1"/>
    <xf numFmtId="0" fontId="28" fillId="24" borderId="0" xfId="0" applyFont="1" applyFill="1" applyAlignment="1">
      <alignment horizontal="left" vertical="center"/>
    </xf>
    <xf numFmtId="176" fontId="28" fillId="24" borderId="0" xfId="0" applyNumberFormat="1" applyFont="1" applyFill="1" applyAlignment="1">
      <alignment horizontal="center"/>
    </xf>
    <xf numFmtId="0" fontId="28" fillId="25" borderId="47" xfId="99" applyFont="1" applyFill="1" applyBorder="1" applyAlignment="1">
      <alignment horizontal="center" vertical="center" wrapText="1"/>
    </xf>
    <xf numFmtId="0" fontId="39" fillId="0" borderId="39" xfId="0" applyFont="1" applyBorder="1"/>
    <xf numFmtId="0" fontId="1" fillId="24" borderId="0" xfId="99" applyFill="1" applyAlignment="1">
      <alignment horizontal="left" vertical="center" wrapText="1"/>
    </xf>
    <xf numFmtId="0" fontId="28" fillId="23" borderId="37" xfId="0" applyFont="1" applyFill="1" applyBorder="1" applyAlignment="1">
      <alignment horizontal="center" vertical="center"/>
    </xf>
    <xf numFmtId="0" fontId="0" fillId="24" borderId="0" xfId="0" applyFill="1" applyAlignment="1">
      <alignment vertical="center"/>
    </xf>
    <xf numFmtId="175" fontId="27" fillId="22" borderId="43" xfId="0" applyNumberFormat="1" applyFont="1" applyFill="1" applyBorder="1" applyAlignment="1">
      <alignment horizontal="center" vertical="center"/>
    </xf>
    <xf numFmtId="175" fontId="27" fillId="24" borderId="0" xfId="0" applyNumberFormat="1" applyFont="1" applyFill="1" applyAlignment="1">
      <alignment horizontal="center" vertical="center"/>
    </xf>
    <xf numFmtId="0" fontId="27" fillId="24" borderId="0" xfId="0" applyFont="1" applyFill="1" applyAlignment="1">
      <alignment horizontal="center" vertical="center"/>
    </xf>
    <xf numFmtId="0" fontId="35" fillId="24" borderId="0" xfId="0" applyFont="1" applyFill="1" applyAlignment="1">
      <alignment horizontal="center" vertical="center"/>
    </xf>
    <xf numFmtId="175" fontId="28" fillId="22" borderId="43" xfId="9" applyNumberFormat="1" applyFont="1" applyFill="1" applyBorder="1" applyAlignment="1">
      <alignment horizontal="center" vertical="center"/>
    </xf>
    <xf numFmtId="0" fontId="0" fillId="24" borderId="33" xfId="0" applyFill="1" applyBorder="1" applyAlignment="1">
      <alignment vertical="center"/>
    </xf>
    <xf numFmtId="0" fontId="0" fillId="24" borderId="39" xfId="0" applyFill="1" applyBorder="1" applyAlignment="1">
      <alignment vertical="center"/>
    </xf>
    <xf numFmtId="0" fontId="29" fillId="24" borderId="30" xfId="0" applyFont="1" applyFill="1" applyBorder="1" applyAlignment="1">
      <alignment vertical="center"/>
    </xf>
    <xf numFmtId="0" fontId="0" fillId="24" borderId="37" xfId="0" applyFill="1" applyBorder="1" applyAlignment="1">
      <alignment vertical="center"/>
    </xf>
    <xf numFmtId="9" fontId="27" fillId="24" borderId="38" xfId="0" applyNumberFormat="1" applyFont="1" applyFill="1" applyBorder="1" applyAlignment="1">
      <alignment horizontal="left" vertical="center"/>
    </xf>
    <xf numFmtId="0" fontId="0" fillId="24" borderId="42" xfId="0" applyFill="1" applyBorder="1" applyAlignment="1">
      <alignment vertical="center"/>
    </xf>
    <xf numFmtId="0" fontId="27" fillId="24" borderId="43" xfId="0" applyFont="1" applyFill="1" applyBorder="1" applyAlignment="1">
      <alignment vertical="center"/>
    </xf>
    <xf numFmtId="0" fontId="27" fillId="24" borderId="45" xfId="0" applyFont="1" applyFill="1" applyBorder="1" applyAlignment="1">
      <alignment horizontal="left" vertical="center"/>
    </xf>
    <xf numFmtId="0" fontId="27" fillId="24" borderId="0" xfId="0" applyFont="1" applyFill="1" applyAlignment="1">
      <alignment vertical="center"/>
    </xf>
    <xf numFmtId="0" fontId="27" fillId="24" borderId="39" xfId="0" applyFont="1" applyFill="1" applyBorder="1" applyAlignment="1">
      <alignment horizontal="left" vertical="center"/>
    </xf>
    <xf numFmtId="9" fontId="27" fillId="24" borderId="39" xfId="0" applyNumberFormat="1" applyFont="1" applyFill="1" applyBorder="1" applyAlignment="1">
      <alignment horizontal="left" vertical="center"/>
    </xf>
    <xf numFmtId="0" fontId="35" fillId="24" borderId="0" xfId="0" applyFont="1" applyFill="1" applyAlignment="1">
      <alignment vertical="center"/>
    </xf>
    <xf numFmtId="0" fontId="35" fillId="24" borderId="39" xfId="0" applyFont="1" applyFill="1" applyBorder="1" applyAlignment="1">
      <alignment vertical="center"/>
    </xf>
    <xf numFmtId="0" fontId="27" fillId="24" borderId="39" xfId="0" applyFont="1" applyFill="1" applyBorder="1" applyAlignment="1">
      <alignment vertical="center"/>
    </xf>
    <xf numFmtId="0" fontId="28" fillId="0" borderId="43" xfId="0" applyFont="1" applyBorder="1" applyAlignment="1">
      <alignment vertical="center" wrapText="1" shrinkToFit="1"/>
    </xf>
    <xf numFmtId="0" fontId="0" fillId="24" borderId="45" xfId="0" applyFill="1" applyBorder="1" applyAlignment="1">
      <alignment vertical="center"/>
    </xf>
    <xf numFmtId="0" fontId="0" fillId="24" borderId="48" xfId="0" applyFill="1" applyBorder="1" applyAlignment="1">
      <alignment vertical="center"/>
    </xf>
    <xf numFmtId="0" fontId="28" fillId="24" borderId="49" xfId="0" applyFont="1" applyFill="1" applyBorder="1" applyAlignment="1">
      <alignment vertical="center"/>
    </xf>
    <xf numFmtId="175" fontId="28" fillId="26" borderId="49" xfId="9" applyNumberFormat="1" applyFont="1" applyFill="1" applyBorder="1" applyAlignment="1">
      <alignment horizontal="center" vertical="center"/>
    </xf>
    <xf numFmtId="0" fontId="27" fillId="24" borderId="50" xfId="0" applyFont="1" applyFill="1" applyBorder="1" applyAlignment="1">
      <alignment vertical="center"/>
    </xf>
    <xf numFmtId="0" fontId="36" fillId="0" borderId="37" xfId="0" applyFont="1" applyBorder="1" applyAlignment="1">
      <alignment horizontal="left" vertical="center"/>
    </xf>
    <xf numFmtId="0" fontId="27" fillId="0" borderId="30" xfId="0" applyFont="1" applyBorder="1"/>
    <xf numFmtId="0" fontId="28" fillId="0" borderId="33" xfId="0" applyFont="1" applyBorder="1"/>
    <xf numFmtId="0" fontId="27" fillId="0" borderId="42" xfId="0" applyFont="1" applyBorder="1"/>
    <xf numFmtId="0" fontId="30" fillId="0" borderId="43" xfId="0" applyFont="1" applyBorder="1" applyAlignment="1">
      <alignment horizontal="left" vertical="center"/>
    </xf>
    <xf numFmtId="0" fontId="31" fillId="0" borderId="43" xfId="0" applyFont="1" applyBorder="1" applyAlignment="1">
      <alignment horizontal="left" vertical="center"/>
    </xf>
    <xf numFmtId="0" fontId="27" fillId="24" borderId="55" xfId="0" applyFont="1" applyFill="1" applyBorder="1"/>
    <xf numFmtId="178" fontId="27" fillId="21" borderId="22" xfId="9" applyNumberFormat="1" applyFont="1" applyFill="1" applyBorder="1" applyAlignment="1" applyProtection="1">
      <alignment vertical="center"/>
    </xf>
    <xf numFmtId="178" fontId="27" fillId="26" borderId="22" xfId="9" applyNumberFormat="1" applyFont="1" applyFill="1" applyBorder="1" applyAlignment="1" applyProtection="1">
      <alignment vertical="center"/>
    </xf>
    <xf numFmtId="0" fontId="33" fillId="21" borderId="22" xfId="0" applyFont="1" applyFill="1" applyBorder="1" applyAlignment="1">
      <alignment vertical="center"/>
    </xf>
    <xf numFmtId="0" fontId="28" fillId="23" borderId="24" xfId="0" applyFont="1" applyFill="1" applyBorder="1" applyAlignment="1">
      <alignment horizontal="center" vertical="center" wrapText="1"/>
    </xf>
    <xf numFmtId="0" fontId="27" fillId="24" borderId="22" xfId="0" applyFont="1" applyFill="1" applyBorder="1" applyAlignment="1">
      <alignment vertical="center" wrapText="1"/>
    </xf>
    <xf numFmtId="0" fontId="27" fillId="26" borderId="22" xfId="9" applyNumberFormat="1" applyFont="1" applyFill="1" applyBorder="1" applyAlignment="1" applyProtection="1">
      <alignment vertical="center"/>
    </xf>
    <xf numFmtId="0" fontId="0" fillId="24" borderId="38" xfId="0" applyFill="1" applyBorder="1" applyAlignment="1">
      <alignment vertical="center"/>
    </xf>
    <xf numFmtId="178" fontId="27" fillId="22" borderId="22" xfId="9" applyNumberFormat="1" applyFont="1" applyFill="1" applyBorder="1" applyAlignment="1" applyProtection="1">
      <alignment vertical="center"/>
    </xf>
    <xf numFmtId="178" fontId="28" fillId="22" borderId="22" xfId="0" applyNumberFormat="1" applyFont="1" applyFill="1" applyBorder="1" applyAlignment="1">
      <alignment horizontal="center" vertical="center"/>
    </xf>
    <xf numFmtId="0" fontId="42" fillId="0" borderId="0" xfId="0" applyFont="1" applyAlignment="1">
      <alignment vertical="center"/>
    </xf>
    <xf numFmtId="0" fontId="27" fillId="21" borderId="22" xfId="0" applyFont="1" applyFill="1" applyBorder="1" applyAlignment="1">
      <alignment vertical="center"/>
    </xf>
    <xf numFmtId="0" fontId="27" fillId="21" borderId="24" xfId="0" applyFont="1" applyFill="1" applyBorder="1" applyAlignment="1">
      <alignment horizontal="left" vertical="center" wrapText="1"/>
    </xf>
    <xf numFmtId="0" fontId="27" fillId="21" borderId="23" xfId="0" applyFont="1" applyFill="1" applyBorder="1" applyAlignment="1">
      <alignment horizontal="left" vertical="center" wrapText="1"/>
    </xf>
    <xf numFmtId="0" fontId="27" fillId="22" borderId="24" xfId="0" applyFont="1" applyFill="1" applyBorder="1" applyAlignment="1">
      <alignment horizontal="left" vertical="center" wrapText="1"/>
    </xf>
    <xf numFmtId="0" fontId="27" fillId="22" borderId="23" xfId="0" applyFont="1" applyFill="1" applyBorder="1" applyAlignment="1">
      <alignment horizontal="left" vertical="center" wrapText="1"/>
    </xf>
    <xf numFmtId="0" fontId="27" fillId="0" borderId="24" xfId="0" applyFont="1" applyBorder="1" applyAlignment="1">
      <alignment horizontal="left"/>
    </xf>
    <xf numFmtId="0" fontId="27" fillId="0" borderId="23" xfId="0" applyFont="1" applyBorder="1" applyAlignment="1">
      <alignment horizontal="left"/>
    </xf>
    <xf numFmtId="0" fontId="27" fillId="0" borderId="0" xfId="0" applyFont="1" applyAlignment="1">
      <alignment horizontal="left" vertical="top" wrapText="1"/>
    </xf>
    <xf numFmtId="0" fontId="32" fillId="0" borderId="24" xfId="0" applyFont="1" applyBorder="1" applyAlignment="1">
      <alignment horizontal="center" vertical="center"/>
    </xf>
    <xf numFmtId="0" fontId="32" fillId="0" borderId="29" xfId="0" applyFont="1" applyBorder="1" applyAlignment="1">
      <alignment horizontal="center" vertical="center"/>
    </xf>
    <xf numFmtId="0" fontId="32" fillId="0" borderId="23"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xf>
    <xf numFmtId="0" fontId="28" fillId="23" borderId="22" xfId="0" applyFont="1" applyFill="1" applyBorder="1" applyAlignment="1">
      <alignment horizontal="center" vertical="center" wrapText="1"/>
    </xf>
    <xf numFmtId="0" fontId="28" fillId="23" borderId="22" xfId="0" applyFont="1" applyFill="1" applyBorder="1" applyAlignment="1">
      <alignment horizontal="center"/>
    </xf>
    <xf numFmtId="0" fontId="28" fillId="23" borderId="28" xfId="0" applyFont="1" applyFill="1" applyBorder="1" applyAlignment="1">
      <alignment horizontal="center" vertical="center" wrapText="1"/>
    </xf>
    <xf numFmtId="0" fontId="28" fillId="23" borderId="47" xfId="0" applyFont="1" applyFill="1" applyBorder="1" applyAlignment="1">
      <alignment horizontal="center" vertical="center" wrapText="1"/>
    </xf>
    <xf numFmtId="0" fontId="28" fillId="0" borderId="51" xfId="0" applyFont="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28" fillId="0" borderId="24" xfId="0" applyFont="1"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27" fillId="24" borderId="33" xfId="0" applyFont="1" applyFill="1" applyBorder="1" applyAlignment="1">
      <alignment wrapText="1"/>
    </xf>
    <xf numFmtId="0" fontId="0" fillId="0" borderId="0" xfId="0"/>
    <xf numFmtId="0" fontId="0" fillId="0" borderId="39" xfId="0" applyBorder="1"/>
    <xf numFmtId="0" fontId="28" fillId="0" borderId="30" xfId="0" applyFont="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45" xfId="0" applyBorder="1" applyAlignment="1">
      <alignment vertical="top" wrapText="1"/>
    </xf>
    <xf numFmtId="0" fontId="37" fillId="24" borderId="22" xfId="0" applyFont="1" applyFill="1" applyBorder="1" applyAlignment="1">
      <alignment vertical="center"/>
    </xf>
    <xf numFmtId="0" fontId="0" fillId="0" borderId="22" xfId="0" applyBorder="1" applyAlignment="1">
      <alignment vertical="center"/>
    </xf>
    <xf numFmtId="0" fontId="28" fillId="23" borderId="28" xfId="0" applyFont="1" applyFill="1" applyBorder="1" applyAlignment="1">
      <alignment horizontal="left" vertical="center"/>
    </xf>
    <xf numFmtId="0" fontId="28" fillId="23" borderId="56" xfId="0" applyFont="1" applyFill="1" applyBorder="1" applyAlignment="1">
      <alignment horizontal="left" vertical="center"/>
    </xf>
    <xf numFmtId="0" fontId="27" fillId="24" borderId="33" xfId="0" applyFont="1" applyFill="1" applyBorder="1" applyAlignment="1">
      <alignment vertical="center" wrapText="1"/>
    </xf>
    <xf numFmtId="0" fontId="0" fillId="0" borderId="0" xfId="0" applyAlignment="1">
      <alignment vertical="center"/>
    </xf>
    <xf numFmtId="0" fontId="0" fillId="0" borderId="39" xfId="0" applyBorder="1" applyAlignment="1">
      <alignment vertical="center"/>
    </xf>
    <xf numFmtId="0" fontId="28" fillId="0" borderId="41" xfId="0" applyFont="1" applyBorder="1" applyAlignment="1">
      <alignment vertical="center" wrapText="1"/>
    </xf>
    <xf numFmtId="0" fontId="0" fillId="0" borderId="31" xfId="0" applyBorder="1" applyAlignment="1">
      <alignment vertical="center" wrapText="1"/>
    </xf>
    <xf numFmtId="0" fontId="0" fillId="0" borderId="31" xfId="0" applyBorder="1" applyAlignment="1">
      <alignment vertical="center"/>
    </xf>
    <xf numFmtId="0" fontId="0" fillId="0" borderId="46" xfId="0" applyBorder="1" applyAlignment="1">
      <alignment vertical="center"/>
    </xf>
    <xf numFmtId="0" fontId="0" fillId="0" borderId="42" xfId="0" applyBorder="1" applyAlignment="1">
      <alignment vertical="center" wrapText="1"/>
    </xf>
    <xf numFmtId="0" fontId="0" fillId="0" borderId="43" xfId="0" applyBorder="1" applyAlignment="1">
      <alignment vertical="center" wrapText="1"/>
    </xf>
    <xf numFmtId="0" fontId="0" fillId="0" borderId="43" xfId="0" applyBorder="1" applyAlignment="1">
      <alignment vertical="center"/>
    </xf>
    <xf numFmtId="0" fontId="0" fillId="0" borderId="45" xfId="0" applyBorder="1" applyAlignment="1">
      <alignment vertical="center"/>
    </xf>
    <xf numFmtId="0" fontId="37" fillId="24" borderId="24" xfId="0" applyFont="1" applyFill="1" applyBorder="1" applyAlignment="1">
      <alignment vertical="center"/>
    </xf>
    <xf numFmtId="0" fontId="27" fillId="24" borderId="33" xfId="54" applyFont="1" applyFill="1" applyBorder="1" applyAlignment="1">
      <alignment horizontal="left" vertical="top" wrapText="1"/>
    </xf>
    <xf numFmtId="0" fontId="0" fillId="0" borderId="0" xfId="0" applyAlignment="1">
      <alignment vertical="top"/>
    </xf>
    <xf numFmtId="0" fontId="0" fillId="0" borderId="39" xfId="0" applyBorder="1" applyAlignment="1">
      <alignment vertical="top"/>
    </xf>
    <xf numFmtId="0" fontId="28" fillId="24" borderId="34" xfId="54" applyFont="1" applyFill="1" applyBorder="1" applyAlignment="1">
      <alignment horizontal="left" vertical="top" wrapText="1"/>
    </xf>
    <xf numFmtId="0" fontId="0" fillId="0" borderId="35" xfId="0" applyBorder="1" applyAlignment="1">
      <alignment vertical="top"/>
    </xf>
    <xf numFmtId="0" fontId="0" fillId="0" borderId="40" xfId="0" applyBorder="1" applyAlignment="1">
      <alignment vertical="top"/>
    </xf>
    <xf numFmtId="0" fontId="28" fillId="0" borderId="41" xfId="0" applyFont="1" applyBorder="1" applyAlignment="1">
      <alignment vertical="top" wrapText="1"/>
    </xf>
    <xf numFmtId="0" fontId="0" fillId="0" borderId="31" xfId="0" applyBorder="1"/>
    <xf numFmtId="0" fontId="0" fillId="0" borderId="32" xfId="0" applyBorder="1"/>
    <xf numFmtId="0" fontId="0" fillId="0" borderId="43" xfId="0" applyBorder="1"/>
    <xf numFmtId="0" fontId="0" fillId="0" borderId="44" xfId="0" applyBorder="1"/>
    <xf numFmtId="0" fontId="37" fillId="24" borderId="24" xfId="0" applyFont="1" applyFill="1" applyBorder="1"/>
    <xf numFmtId="0" fontId="0" fillId="0" borderId="29" xfId="0" applyBorder="1"/>
    <xf numFmtId="0" fontId="0" fillId="0" borderId="23" xfId="0" applyBorder="1"/>
    <xf numFmtId="0" fontId="0" fillId="0" borderId="33" xfId="0" applyBorder="1" applyAlignment="1">
      <alignment vertical="top" wrapText="1"/>
    </xf>
    <xf numFmtId="0" fontId="0" fillId="0" borderId="0" xfId="0" applyAlignment="1">
      <alignment vertical="top" wrapText="1"/>
    </xf>
    <xf numFmtId="0" fontId="0" fillId="0" borderId="36" xfId="0" applyBorder="1" applyAlignment="1">
      <alignment vertical="top" wrapText="1"/>
    </xf>
    <xf numFmtId="0" fontId="0" fillId="0" borderId="44" xfId="0" applyBorder="1" applyAlignment="1">
      <alignment vertical="top" wrapText="1"/>
    </xf>
    <xf numFmtId="0" fontId="28" fillId="0" borderId="33" xfId="0" applyFont="1" applyBorder="1" applyAlignment="1">
      <alignment horizontal="left" vertical="center"/>
    </xf>
    <xf numFmtId="0" fontId="28" fillId="0" borderId="39" xfId="0" applyFont="1" applyBorder="1" applyAlignment="1">
      <alignment horizontal="left" vertical="center"/>
    </xf>
    <xf numFmtId="177" fontId="27" fillId="21" borderId="24" xfId="0" applyNumberFormat="1" applyFont="1" applyFill="1" applyBorder="1" applyAlignment="1">
      <alignment horizontal="center" vertical="center"/>
    </xf>
    <xf numFmtId="177" fontId="27" fillId="21" borderId="23" xfId="0" applyNumberFormat="1" applyFont="1" applyFill="1" applyBorder="1" applyAlignment="1">
      <alignment horizontal="center" vertical="center"/>
    </xf>
    <xf numFmtId="0" fontId="27" fillId="0" borderId="33" xfId="0" applyFont="1" applyBorder="1" applyAlignment="1">
      <alignment horizontal="left" vertical="center" wrapText="1"/>
    </xf>
    <xf numFmtId="0" fontId="28" fillId="23" borderId="22" xfId="0" applyFont="1" applyFill="1" applyBorder="1" applyAlignment="1">
      <alignment horizontal="center" vertical="center"/>
    </xf>
  </cellXfs>
  <cellStyles count="100">
    <cellStyle name="addeddata" xfId="1" xr:uid="{00000000-0005-0000-0000-000000000000}"/>
    <cellStyle name="blue" xfId="2" xr:uid="{00000000-0005-0000-0000-000001000000}"/>
    <cellStyle name="blue nos" xfId="3" xr:uid="{00000000-0005-0000-0000-000002000000}"/>
    <cellStyle name="blue percentage" xfId="4" xr:uid="{00000000-0005-0000-0000-000003000000}"/>
    <cellStyle name="blue titles" xfId="5" xr:uid="{00000000-0005-0000-0000-000004000000}"/>
    <cellStyle name="check" xfId="6" xr:uid="{00000000-0005-0000-0000-000005000000}"/>
    <cellStyle name="costingbreaker" xfId="7" xr:uid="{00000000-0005-0000-0000-000006000000}"/>
    <cellStyle name="costsection" xfId="8" xr:uid="{00000000-0005-0000-0000-000007000000}"/>
    <cellStyle name="Currency" xfId="9" builtinId="4"/>
    <cellStyle name="Currency [0] gray" xfId="10" xr:uid="{00000000-0005-0000-0000-000009000000}"/>
    <cellStyle name="Currency [0] none" xfId="11" xr:uid="{00000000-0005-0000-0000-00000A000000}"/>
    <cellStyle name="Currency blue" xfId="12" xr:uid="{00000000-0005-0000-0000-00000B000000}"/>
    <cellStyle name="darkgray" xfId="13" xr:uid="{00000000-0005-0000-0000-00000C000000}"/>
    <cellStyle name="days grey" xfId="14" xr:uid="{00000000-0005-0000-0000-00000D000000}"/>
    <cellStyle name="do not touch" xfId="15" xr:uid="{00000000-0005-0000-0000-00000E000000}"/>
    <cellStyle name="do not touch curre" xfId="16" xr:uid="{00000000-0005-0000-0000-00000F000000}"/>
    <cellStyle name="do not touch date" xfId="17" xr:uid="{00000000-0005-0000-0000-000010000000}"/>
    <cellStyle name="do not touch gross" xfId="18" xr:uid="{00000000-0005-0000-0000-000011000000}"/>
    <cellStyle name="do not touch no" xfId="19" xr:uid="{00000000-0005-0000-0000-000012000000}"/>
    <cellStyle name="do not touch no no dec" xfId="20" xr:uid="{00000000-0005-0000-0000-000013000000}"/>
    <cellStyle name="do not touch perc" xfId="21" xr:uid="{00000000-0005-0000-0000-000014000000}"/>
    <cellStyle name="Enter amount" xfId="22" xr:uid="{00000000-0005-0000-0000-000015000000}"/>
    <cellStyle name="Enter date" xfId="23" xr:uid="{00000000-0005-0000-0000-000016000000}"/>
    <cellStyle name="Enter percentage" xfId="24" xr:uid="{00000000-0005-0000-0000-000017000000}"/>
    <cellStyle name="Enter text" xfId="25" xr:uid="{00000000-0005-0000-0000-000018000000}"/>
    <cellStyle name="Enter text bold" xfId="26" xr:uid="{00000000-0005-0000-0000-000019000000}"/>
    <cellStyle name="Enter time" xfId="27" xr:uid="{00000000-0005-0000-0000-00001A000000}"/>
    <cellStyle name="gray" xfId="28" xr:uid="{00000000-0005-0000-0000-00001B000000}"/>
    <cellStyle name="green" xfId="29" xr:uid="{00000000-0005-0000-0000-00001C000000}"/>
    <cellStyle name="green costs" xfId="30" xr:uid="{00000000-0005-0000-0000-00001D000000}"/>
    <cellStyle name="green percentage" xfId="31" xr:uid="{00000000-0005-0000-0000-00001E000000}"/>
    <cellStyle name="green title" xfId="32" xr:uid="{00000000-0005-0000-0000-00001F000000}"/>
    <cellStyle name="Grey" xfId="33" xr:uid="{00000000-0005-0000-0000-000020000000}"/>
    <cellStyle name="growth" xfId="34" xr:uid="{00000000-0005-0000-0000-000021000000}"/>
    <cellStyle name="heading" xfId="35" xr:uid="{00000000-0005-0000-0000-000022000000}"/>
    <cellStyle name="Heading 1" xfId="36" builtinId="16" customBuiltin="1"/>
    <cellStyle name="Heading Side" xfId="37" xr:uid="{00000000-0005-0000-0000-000024000000}"/>
    <cellStyle name="Heading1" xfId="38" xr:uid="{00000000-0005-0000-0000-000025000000}"/>
    <cellStyle name="Input [yellow]" xfId="39" xr:uid="{00000000-0005-0000-0000-000026000000}"/>
    <cellStyle name="Instruction" xfId="40" xr:uid="{00000000-0005-0000-0000-000027000000}"/>
    <cellStyle name="Instruction boldright" xfId="41" xr:uid="{00000000-0005-0000-0000-000028000000}"/>
    <cellStyle name="Instruction red" xfId="42" xr:uid="{00000000-0005-0000-0000-000029000000}"/>
    <cellStyle name="mauve nos" xfId="43" xr:uid="{00000000-0005-0000-0000-00002A000000}"/>
    <cellStyle name="mauve titles" xfId="44" xr:uid="{00000000-0005-0000-0000-00002B000000}"/>
    <cellStyle name="Normal" xfId="0" builtinId="0"/>
    <cellStyle name="Normal - Style1" xfId="45" xr:uid="{00000000-0005-0000-0000-00002D000000}"/>
    <cellStyle name="Normal - Style2" xfId="46" xr:uid="{00000000-0005-0000-0000-00002E000000}"/>
    <cellStyle name="Normal - Style3" xfId="47" xr:uid="{00000000-0005-0000-0000-00002F000000}"/>
    <cellStyle name="Normal - Style4" xfId="48" xr:uid="{00000000-0005-0000-0000-000030000000}"/>
    <cellStyle name="Normal - Style5" xfId="49" xr:uid="{00000000-0005-0000-0000-000031000000}"/>
    <cellStyle name="Normal - Style6" xfId="50" xr:uid="{00000000-0005-0000-0000-000032000000}"/>
    <cellStyle name="Normal - Style7" xfId="51" xr:uid="{00000000-0005-0000-0000-000033000000}"/>
    <cellStyle name="Normal - Style8" xfId="52" xr:uid="{00000000-0005-0000-0000-000034000000}"/>
    <cellStyle name="Normal 2" xfId="98" xr:uid="{00000000-0005-0000-0000-000035000000}"/>
    <cellStyle name="Normal small" xfId="53" xr:uid="{00000000-0005-0000-0000-000036000000}"/>
    <cellStyle name="Normal_ST JOHNS SHOPPING BASKET RESULTS" xfId="54" xr:uid="{00000000-0005-0000-0000-000037000000}"/>
    <cellStyle name="nos blue" xfId="55" xr:uid="{00000000-0005-0000-0000-000038000000}"/>
    <cellStyle name="Nos Centre" xfId="56" xr:uid="{00000000-0005-0000-0000-000039000000}"/>
    <cellStyle name="Nos Centre 2 dec" xfId="57" xr:uid="{00000000-0005-0000-0000-00003A000000}"/>
    <cellStyle name="Nos Centre_Proforma EVA Test" xfId="58" xr:uid="{00000000-0005-0000-0000-00003B000000}"/>
    <cellStyle name="Nos Comma 0 dec" xfId="59" xr:uid="{00000000-0005-0000-0000-00003C000000}"/>
    <cellStyle name="nos time" xfId="60" xr:uid="{00000000-0005-0000-0000-00003D000000}"/>
    <cellStyle name="nos titles" xfId="61" xr:uid="{00000000-0005-0000-0000-00003E000000}"/>
    <cellStyle name="oragne percentage" xfId="62" xr:uid="{00000000-0005-0000-0000-00003F000000}"/>
    <cellStyle name="orange no" xfId="63" xr:uid="{00000000-0005-0000-0000-000040000000}"/>
    <cellStyle name="orange profit" xfId="64" xr:uid="{00000000-0005-0000-0000-000041000000}"/>
    <cellStyle name="paleblue" xfId="65" xr:uid="{00000000-0005-0000-0000-000042000000}"/>
    <cellStyle name="Percent" xfId="97" builtinId="5"/>
    <cellStyle name="Percent [2]" xfId="66" xr:uid="{00000000-0005-0000-0000-000044000000}"/>
    <cellStyle name="percent small" xfId="67" xr:uid="{00000000-0005-0000-0000-000045000000}"/>
    <cellStyle name="percentage grey" xfId="68" xr:uid="{00000000-0005-0000-0000-000046000000}"/>
    <cellStyle name="percentage lines" xfId="69" xr:uid="{00000000-0005-0000-0000-000047000000}"/>
    <cellStyle name="percentage lines org" xfId="70" xr:uid="{00000000-0005-0000-0000-000048000000}"/>
    <cellStyle name="pink" xfId="71" xr:uid="{00000000-0005-0000-0000-000049000000}"/>
    <cellStyle name="profit no" xfId="72" xr:uid="{00000000-0005-0000-0000-00004A000000}"/>
    <cellStyle name="Rednotes" xfId="73" xr:uid="{00000000-0005-0000-0000-00004B000000}"/>
    <cellStyle name="Side titles" xfId="74" xr:uid="{00000000-0005-0000-0000-00004C000000}"/>
    <cellStyle name="Side titles centre" xfId="75" xr:uid="{00000000-0005-0000-0000-00004D000000}"/>
    <cellStyle name="Side titles dates" xfId="76" xr:uid="{00000000-0005-0000-0000-00004E000000}"/>
    <cellStyle name="Side titles days" xfId="77" xr:uid="{00000000-0005-0000-0000-00004F000000}"/>
    <cellStyle name="Side titles grey" xfId="78" xr:uid="{00000000-0005-0000-0000-000050000000}"/>
    <cellStyle name="Side titles perc" xfId="79" xr:uid="{00000000-0005-0000-0000-000051000000}"/>
    <cellStyle name="Side titles_Proforma EVA Test" xfId="80" xr:uid="{00000000-0005-0000-0000-000052000000}"/>
    <cellStyle name="Standard 2" xfId="99" xr:uid="{00000000-0005-0000-0000-000053000000}"/>
    <cellStyle name="subheadings" xfId="81" xr:uid="{00000000-0005-0000-0000-000054000000}"/>
    <cellStyle name="Sub-Title Black" xfId="82" xr:uid="{00000000-0005-0000-0000-000055000000}"/>
    <cellStyle name="tan" xfId="83" xr:uid="{00000000-0005-0000-0000-000056000000}"/>
    <cellStyle name="Title Black" xfId="84" xr:uid="{00000000-0005-0000-0000-000057000000}"/>
    <cellStyle name="Title Red" xfId="85" xr:uid="{00000000-0005-0000-0000-000058000000}"/>
    <cellStyle name="Tot No Comma 0" xfId="86" xr:uid="{00000000-0005-0000-0000-000059000000}"/>
    <cellStyle name="Tot Nos Centre 0 dec" xfId="87" xr:uid="{00000000-0005-0000-0000-00005A000000}"/>
    <cellStyle name="total gray" xfId="88" xr:uid="{00000000-0005-0000-0000-00005B000000}"/>
    <cellStyle name="total gray no" xfId="89" xr:uid="{00000000-0005-0000-0000-00005C000000}"/>
    <cellStyle name="total gray_Proforma EVA Test" xfId="90" xr:uid="{00000000-0005-0000-0000-00005D000000}"/>
    <cellStyle name="total red" xfId="91" xr:uid="{00000000-0005-0000-0000-00005E000000}"/>
    <cellStyle name="Total title" xfId="92" xr:uid="{00000000-0005-0000-0000-00005F000000}"/>
    <cellStyle name="violet" xfId="93" xr:uid="{00000000-0005-0000-0000-000060000000}"/>
    <cellStyle name="yellow" xfId="94" xr:uid="{00000000-0005-0000-0000-000061000000}"/>
    <cellStyle name="YELLOW TITLES" xfId="95" xr:uid="{00000000-0005-0000-0000-000062000000}"/>
    <cellStyle name="YLLOW NOS" xfId="96" xr:uid="{00000000-0005-0000-0000-000063000000}"/>
  </cellStyles>
  <dxfs count="0"/>
  <tableStyles count="0" defaultTableStyle="TableStyleMedium9" defaultPivotStyle="PivotStyleLight16"/>
  <colors>
    <mruColors>
      <color rgb="FFFFFF99"/>
      <color rgb="FFFF9933"/>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Bds\Fin%20Controllers\Shelley's%20Docs\CERs&amp;ASSETS\US%20Embass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llbank01\user_data\WINDOWS\TEMP\documents\Tenders\CSCMaidstone\CSCMaidstoneMat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
      <sheetName val="CATANN8"/>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ost &amp; Sales - Breakfast"/>
      <sheetName val="Labour"/>
      <sheetName val="Sundry"/>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B1:E40"/>
  <sheetViews>
    <sheetView showGridLines="0" tabSelected="1" zoomScale="98" zoomScaleNormal="115" workbookViewId="0">
      <selection activeCell="M3" sqref="M3"/>
    </sheetView>
  </sheetViews>
  <sheetFormatPr defaultColWidth="8.5" defaultRowHeight="12.75" x14ac:dyDescent="0.2"/>
  <cols>
    <col min="1" max="1" width="5.125" style="1" customWidth="1"/>
    <col min="2" max="2" width="53.5" style="1" customWidth="1"/>
    <col min="3" max="3" width="28.5" style="3" customWidth="1"/>
    <col min="4" max="4" width="37.375" style="1" customWidth="1"/>
    <col min="5" max="5" width="44.5" style="1" customWidth="1"/>
    <col min="6" max="16384" width="8.5" style="1"/>
  </cols>
  <sheetData>
    <row r="1" spans="2:5" s="4" customFormat="1" ht="28.5" customHeight="1" x14ac:dyDescent="0.15">
      <c r="B1" s="7" t="s">
        <v>0</v>
      </c>
    </row>
    <row r="2" spans="2:5" ht="16.350000000000001" customHeight="1" x14ac:dyDescent="0.2">
      <c r="B2" s="50" t="s">
        <v>1</v>
      </c>
    </row>
    <row r="3" spans="2:5" s="61" customFormat="1" ht="263.64999999999998" customHeight="1" x14ac:dyDescent="0.15">
      <c r="B3" s="151" t="s">
        <v>105</v>
      </c>
      <c r="C3" s="151"/>
      <c r="D3" s="151"/>
      <c r="E3" s="21"/>
    </row>
    <row r="4" spans="2:5" ht="27.95" customHeight="1" x14ac:dyDescent="0.2">
      <c r="B4" s="51" t="s">
        <v>2</v>
      </c>
      <c r="D4" s="44"/>
      <c r="E4" s="21"/>
    </row>
    <row r="5" spans="2:5" ht="27.95" customHeight="1" x14ac:dyDescent="0.2">
      <c r="B5" s="145" t="s">
        <v>3</v>
      </c>
      <c r="C5" s="146"/>
      <c r="D5" s="44"/>
      <c r="E5" s="21"/>
    </row>
    <row r="6" spans="2:5" ht="27.95" customHeight="1" x14ac:dyDescent="0.2">
      <c r="B6" s="147" t="s">
        <v>4</v>
      </c>
      <c r="C6" s="148"/>
      <c r="D6" s="44"/>
      <c r="E6" s="21"/>
    </row>
    <row r="7" spans="2:5" ht="34.9" customHeight="1" x14ac:dyDescent="0.2">
      <c r="B7" s="149" t="s">
        <v>5</v>
      </c>
      <c r="C7" s="150"/>
      <c r="D7" s="44"/>
      <c r="E7" s="21"/>
    </row>
    <row r="8" spans="2:5" ht="12" customHeight="1" x14ac:dyDescent="0.2"/>
    <row r="9" spans="2:5" x14ac:dyDescent="0.2">
      <c r="B9" s="13" t="s">
        <v>6</v>
      </c>
      <c r="C9" s="38" t="s">
        <v>7</v>
      </c>
    </row>
    <row r="10" spans="2:5" x14ac:dyDescent="0.2">
      <c r="B10" s="14" t="s">
        <v>8</v>
      </c>
      <c r="C10" s="33">
        <v>0.28000000000000003</v>
      </c>
    </row>
    <row r="11" spans="2:5" x14ac:dyDescent="0.2">
      <c r="B11" s="14" t="s">
        <v>9</v>
      </c>
      <c r="C11" s="33">
        <v>0.05</v>
      </c>
    </row>
    <row r="12" spans="2:5" x14ac:dyDescent="0.2">
      <c r="B12" s="14" t="s">
        <v>10</v>
      </c>
      <c r="C12" s="33">
        <v>0.02</v>
      </c>
    </row>
    <row r="13" spans="2:5" x14ac:dyDescent="0.2">
      <c r="B13" s="14" t="s">
        <v>11</v>
      </c>
      <c r="C13" s="33">
        <v>0.05</v>
      </c>
    </row>
    <row r="14" spans="2:5" s="2" customFormat="1" x14ac:dyDescent="0.2">
      <c r="B14" s="12" t="s">
        <v>12</v>
      </c>
      <c r="C14" s="34">
        <v>0.4</v>
      </c>
    </row>
    <row r="15" spans="2:5" ht="9" customHeight="1" x14ac:dyDescent="0.2"/>
    <row r="16" spans="2:5" ht="13.5" thickBot="1" x14ac:dyDescent="0.25">
      <c r="B16" s="2" t="s">
        <v>13</v>
      </c>
    </row>
    <row r="17" spans="2:5" x14ac:dyDescent="0.2">
      <c r="B17" s="22" t="s">
        <v>14</v>
      </c>
      <c r="C17" s="23">
        <v>0.6</v>
      </c>
      <c r="E17" s="16"/>
    </row>
    <row r="18" spans="2:5" x14ac:dyDescent="0.2">
      <c r="B18" s="15" t="s">
        <v>15</v>
      </c>
      <c r="C18" s="24">
        <v>0.4</v>
      </c>
      <c r="E18" s="16"/>
    </row>
    <row r="19" spans="2:5" ht="13.5" thickBot="1" x14ac:dyDescent="0.25">
      <c r="B19" s="5" t="s">
        <v>16</v>
      </c>
      <c r="C19" s="25">
        <f>C17+C18</f>
        <v>1</v>
      </c>
    </row>
    <row r="21" spans="2:5" x14ac:dyDescent="0.2">
      <c r="C21" s="1"/>
    </row>
    <row r="22" spans="2:5" ht="38.85" customHeight="1" x14ac:dyDescent="0.2">
      <c r="C22" s="1"/>
    </row>
    <row r="23" spans="2:5" ht="28.35" customHeight="1" x14ac:dyDescent="0.2">
      <c r="C23" s="1"/>
    </row>
    <row r="24" spans="2:5" x14ac:dyDescent="0.2">
      <c r="C24" s="1"/>
    </row>
    <row r="30" spans="2:5" x14ac:dyDescent="0.2">
      <c r="B30" s="8"/>
    </row>
    <row r="31" spans="2:5" x14ac:dyDescent="0.2">
      <c r="B31" s="8"/>
    </row>
    <row r="32" spans="2:5" x14ac:dyDescent="0.2">
      <c r="B32" s="8"/>
    </row>
    <row r="33" spans="2:2" x14ac:dyDescent="0.2">
      <c r="B33" s="8"/>
    </row>
    <row r="34" spans="2:2" x14ac:dyDescent="0.2">
      <c r="B34" s="8"/>
    </row>
    <row r="35" spans="2:2" x14ac:dyDescent="0.2">
      <c r="B35" s="8"/>
    </row>
    <row r="36" spans="2:2" x14ac:dyDescent="0.2">
      <c r="B36" s="9"/>
    </row>
    <row r="37" spans="2:2" x14ac:dyDescent="0.2">
      <c r="B37" s="8"/>
    </row>
    <row r="38" spans="2:2" x14ac:dyDescent="0.2">
      <c r="B38" s="8"/>
    </row>
    <row r="39" spans="2:2" x14ac:dyDescent="0.2">
      <c r="B39" s="8"/>
    </row>
    <row r="40" spans="2:2" x14ac:dyDescent="0.2">
      <c r="B40" s="8"/>
    </row>
  </sheetData>
  <mergeCells count="4">
    <mergeCell ref="B5:C5"/>
    <mergeCell ref="B6:C6"/>
    <mergeCell ref="B7:C7"/>
    <mergeCell ref="B3:D3"/>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B1:E17"/>
  <sheetViews>
    <sheetView zoomScale="90" zoomScaleNormal="145" workbookViewId="0">
      <selection activeCell="H11" sqref="H11"/>
    </sheetView>
  </sheetViews>
  <sheetFormatPr defaultColWidth="9" defaultRowHeight="12" x14ac:dyDescent="0.15"/>
  <cols>
    <col min="1" max="2" width="5.125" style="101" customWidth="1"/>
    <col min="3" max="3" width="51.5" style="101" customWidth="1"/>
    <col min="4" max="4" width="20.625" style="101" customWidth="1"/>
    <col min="5" max="5" width="10.625" style="101" customWidth="1"/>
    <col min="6" max="6" width="13.5" style="101" customWidth="1"/>
    <col min="7" max="16384" width="9" style="101"/>
  </cols>
  <sheetData>
    <row r="1" spans="2:5" ht="25.5" customHeight="1" x14ac:dyDescent="0.15">
      <c r="B1" s="152" t="s">
        <v>17</v>
      </c>
      <c r="C1" s="153"/>
      <c r="D1" s="153"/>
      <c r="E1" s="154"/>
    </row>
    <row r="2" spans="2:5" ht="22.35" customHeight="1" x14ac:dyDescent="0.15">
      <c r="B2" s="107"/>
      <c r="E2" s="108"/>
    </row>
    <row r="3" spans="2:5" ht="12.75" x14ac:dyDescent="0.15">
      <c r="B3" s="109" t="s">
        <v>18</v>
      </c>
      <c r="C3" s="110"/>
      <c r="D3" s="100" t="s">
        <v>19</v>
      </c>
      <c r="E3" s="111">
        <v>0.28000000000000003</v>
      </c>
    </row>
    <row r="4" spans="2:5" ht="12.75" x14ac:dyDescent="0.15">
      <c r="B4" s="112"/>
      <c r="C4" s="113" t="s">
        <v>20</v>
      </c>
      <c r="D4" s="102">
        <f>'1. Personnel costs'!O13</f>
        <v>0</v>
      </c>
      <c r="E4" s="114"/>
    </row>
    <row r="5" spans="2:5" ht="19.5" customHeight="1" x14ac:dyDescent="0.15">
      <c r="B5" s="107"/>
      <c r="C5" s="115"/>
      <c r="D5" s="103"/>
      <c r="E5" s="116"/>
    </row>
    <row r="6" spans="2:5" ht="12.75" x14ac:dyDescent="0.15">
      <c r="B6" s="109" t="s">
        <v>9</v>
      </c>
      <c r="C6" s="110"/>
      <c r="D6" s="100" t="s">
        <v>19</v>
      </c>
      <c r="E6" s="111">
        <v>0.05</v>
      </c>
    </row>
    <row r="7" spans="2:5" ht="12.75" x14ac:dyDescent="0.15">
      <c r="B7" s="112"/>
      <c r="C7" s="113" t="s">
        <v>20</v>
      </c>
      <c r="D7" s="102">
        <f>'2. Out of hours services'!E16</f>
        <v>0</v>
      </c>
      <c r="E7" s="114"/>
    </row>
    <row r="8" spans="2:5" ht="19.5" customHeight="1" x14ac:dyDescent="0.15">
      <c r="B8" s="107"/>
      <c r="C8" s="115"/>
      <c r="D8" s="104"/>
      <c r="E8" s="116"/>
    </row>
    <row r="9" spans="2:5" ht="12.75" x14ac:dyDescent="0.15">
      <c r="B9" s="109" t="s">
        <v>21</v>
      </c>
      <c r="C9" s="110"/>
      <c r="D9" s="100" t="s">
        <v>19</v>
      </c>
      <c r="E9" s="111">
        <v>0.02</v>
      </c>
    </row>
    <row r="10" spans="2:5" ht="12.75" x14ac:dyDescent="0.15">
      <c r="B10" s="112"/>
      <c r="C10" s="113" t="s">
        <v>20</v>
      </c>
      <c r="D10" s="102">
        <f>'3. Residential alarms'!J6</f>
        <v>0</v>
      </c>
      <c r="E10" s="114"/>
    </row>
    <row r="11" spans="2:5" ht="19.5" customHeight="1" x14ac:dyDescent="0.15">
      <c r="B11" s="107"/>
      <c r="C11" s="115"/>
      <c r="D11" s="104"/>
      <c r="E11" s="117"/>
    </row>
    <row r="12" spans="2:5" ht="12.75" x14ac:dyDescent="0.15">
      <c r="B12" s="109" t="s">
        <v>22</v>
      </c>
      <c r="C12" s="110"/>
      <c r="D12" s="100" t="s">
        <v>19</v>
      </c>
      <c r="E12" s="111">
        <v>0.05</v>
      </c>
    </row>
    <row r="13" spans="2:5" ht="12.75" x14ac:dyDescent="0.15">
      <c r="B13" s="112"/>
      <c r="C13" s="113" t="s">
        <v>20</v>
      </c>
      <c r="D13" s="102">
        <f>'4. Additional personnel'!E13</f>
        <v>0</v>
      </c>
      <c r="E13" s="114"/>
    </row>
    <row r="14" spans="2:5" ht="19.5" customHeight="1" x14ac:dyDescent="0.15">
      <c r="B14" s="107"/>
      <c r="C14" s="118"/>
      <c r="D14" s="105"/>
      <c r="E14" s="119"/>
    </row>
    <row r="15" spans="2:5" ht="15" x14ac:dyDescent="0.15">
      <c r="B15" s="107"/>
      <c r="C15" s="99"/>
      <c r="D15" s="103"/>
      <c r="E15" s="120"/>
    </row>
    <row r="16" spans="2:5" ht="12.75" x14ac:dyDescent="0.15">
      <c r="B16" s="123"/>
      <c r="C16" s="124" t="s">
        <v>23</v>
      </c>
      <c r="D16" s="125">
        <f>SUM(D4,D7,D10,D13)</f>
        <v>0</v>
      </c>
      <c r="E16" s="126"/>
    </row>
    <row r="17" spans="2:5" ht="25.5" x14ac:dyDescent="0.15">
      <c r="B17" s="112"/>
      <c r="C17" s="121" t="s">
        <v>95</v>
      </c>
      <c r="D17" s="106">
        <f>SUM(D4*E3+D7*E6+D10*E9+D13*E12)</f>
        <v>0</v>
      </c>
      <c r="E17" s="122"/>
    </row>
  </sheetData>
  <mergeCells count="1">
    <mergeCell ref="B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pageSetUpPr fitToPage="1"/>
  </sheetPr>
  <dimension ref="B2:P30"/>
  <sheetViews>
    <sheetView showGridLines="0" zoomScale="94" zoomScaleNormal="115" workbookViewId="0">
      <selection activeCell="C4" sqref="C4:O4"/>
    </sheetView>
  </sheetViews>
  <sheetFormatPr defaultColWidth="9" defaultRowHeight="12.75" x14ac:dyDescent="0.2"/>
  <cols>
    <col min="1" max="1" width="2.125" style="1" customWidth="1"/>
    <col min="2" max="2" width="2.5" style="1" customWidth="1"/>
    <col min="3" max="3" width="39.25" style="1" customWidth="1"/>
    <col min="4" max="5" width="7.625" style="1" customWidth="1"/>
    <col min="6" max="6" width="9.125" style="1" customWidth="1"/>
    <col min="7" max="8" width="7.625" style="1" customWidth="1"/>
    <col min="9" max="9" width="10.625" style="1" customWidth="1"/>
    <col min="10" max="10" width="14.5" style="1" customWidth="1"/>
    <col min="11" max="11" width="15.5" style="1" customWidth="1"/>
    <col min="12" max="12" width="15.75" style="1" customWidth="1"/>
    <col min="13" max="13" width="14" style="1" bestFit="1" customWidth="1"/>
    <col min="14" max="14" width="2.125" style="1" customWidth="1"/>
    <col min="15" max="15" width="14.625" style="1" customWidth="1"/>
    <col min="16" max="16" width="2.5" style="1" customWidth="1"/>
    <col min="17" max="16384" width="9" style="1"/>
  </cols>
  <sheetData>
    <row r="2" spans="2:16" ht="26.25" x14ac:dyDescent="0.2">
      <c r="B2" s="128"/>
      <c r="C2" s="127" t="s">
        <v>8</v>
      </c>
      <c r="D2" s="93"/>
      <c r="E2" s="93"/>
      <c r="F2" s="93"/>
      <c r="G2" s="93"/>
      <c r="H2" s="93"/>
      <c r="I2" s="76"/>
      <c r="J2" s="76"/>
      <c r="K2" s="76"/>
      <c r="L2" s="76"/>
      <c r="M2" s="76"/>
      <c r="N2" s="76"/>
      <c r="O2" s="76"/>
      <c r="P2" s="77"/>
    </row>
    <row r="3" spans="2:16" ht="6.75" customHeight="1" x14ac:dyDescent="0.2">
      <c r="B3" s="79"/>
      <c r="C3" s="156"/>
      <c r="D3" s="156"/>
      <c r="E3" s="156"/>
      <c r="F3" s="156"/>
      <c r="G3" s="156"/>
      <c r="H3" s="156"/>
      <c r="I3" s="156"/>
      <c r="J3" s="156"/>
      <c r="K3" s="156"/>
      <c r="L3" s="156"/>
      <c r="M3" s="156"/>
      <c r="N3" s="6"/>
      <c r="P3" s="78"/>
    </row>
    <row r="4" spans="2:16" ht="178.15" customHeight="1" x14ac:dyDescent="0.2">
      <c r="B4" s="79"/>
      <c r="C4" s="151" t="s">
        <v>96</v>
      </c>
      <c r="D4" s="151"/>
      <c r="E4" s="151"/>
      <c r="F4" s="151"/>
      <c r="G4" s="151"/>
      <c r="H4" s="151"/>
      <c r="I4" s="151"/>
      <c r="J4" s="151"/>
      <c r="K4" s="151"/>
      <c r="L4" s="151"/>
      <c r="M4" s="151"/>
      <c r="N4" s="151"/>
      <c r="O4" s="151"/>
      <c r="P4" s="78"/>
    </row>
    <row r="5" spans="2:16" ht="13.35" customHeight="1" x14ac:dyDescent="0.2">
      <c r="B5" s="79"/>
      <c r="C5" s="157" t="s">
        <v>24</v>
      </c>
      <c r="D5" s="158" t="s">
        <v>25</v>
      </c>
      <c r="E5" s="158"/>
      <c r="F5" s="157" t="s">
        <v>26</v>
      </c>
      <c r="G5" s="159" t="s">
        <v>27</v>
      </c>
      <c r="H5" s="157" t="s">
        <v>94</v>
      </c>
      <c r="I5" s="157" t="s">
        <v>28</v>
      </c>
      <c r="J5" s="17" t="s">
        <v>29</v>
      </c>
      <c r="K5" s="37" t="s">
        <v>30</v>
      </c>
      <c r="L5" s="37" t="s">
        <v>31</v>
      </c>
      <c r="M5" s="37" t="s">
        <v>32</v>
      </c>
      <c r="O5" s="159" t="s">
        <v>33</v>
      </c>
      <c r="P5" s="78"/>
    </row>
    <row r="6" spans="2:16" ht="58.35" customHeight="1" x14ac:dyDescent="0.2">
      <c r="B6" s="79"/>
      <c r="C6" s="157"/>
      <c r="D6" s="37" t="s">
        <v>34</v>
      </c>
      <c r="E6" s="37" t="s">
        <v>35</v>
      </c>
      <c r="F6" s="157"/>
      <c r="G6" s="160"/>
      <c r="H6" s="157"/>
      <c r="I6" s="157"/>
      <c r="J6" s="37" t="s">
        <v>36</v>
      </c>
      <c r="K6" s="37" t="s">
        <v>36</v>
      </c>
      <c r="L6" s="37" t="s">
        <v>36</v>
      </c>
      <c r="M6" s="37" t="s">
        <v>36</v>
      </c>
      <c r="O6" s="160"/>
      <c r="P6" s="98"/>
    </row>
    <row r="7" spans="2:16" ht="14.25" customHeight="1" x14ac:dyDescent="0.2">
      <c r="B7" s="79"/>
      <c r="C7" s="62" t="s">
        <v>37</v>
      </c>
      <c r="D7" s="55">
        <v>0.35416666666666669</v>
      </c>
      <c r="E7" s="55">
        <v>0.70833333333333337</v>
      </c>
      <c r="F7" s="48">
        <v>40</v>
      </c>
      <c r="G7" s="48">
        <v>1</v>
      </c>
      <c r="H7" s="39">
        <v>0</v>
      </c>
      <c r="I7" s="49">
        <v>52</v>
      </c>
      <c r="J7" s="63">
        <f>F7*G7*H7*I7</f>
        <v>0</v>
      </c>
      <c r="K7" s="63">
        <f>F7*G7*H7*I7</f>
        <v>0</v>
      </c>
      <c r="L7" s="63">
        <f>F7*G7*H7*I7</f>
        <v>0</v>
      </c>
      <c r="M7" s="63">
        <f>F7*G7*H7*I7</f>
        <v>0</v>
      </c>
      <c r="O7" s="63">
        <f>SUM(J7:M7)</f>
        <v>0</v>
      </c>
      <c r="P7" s="78"/>
    </row>
    <row r="8" spans="2:16" ht="14.25" customHeight="1" x14ac:dyDescent="0.2">
      <c r="B8" s="79"/>
      <c r="C8" s="62" t="s">
        <v>38</v>
      </c>
      <c r="D8" s="55">
        <v>0.25</v>
      </c>
      <c r="E8" s="55">
        <v>0.58333333333333337</v>
      </c>
      <c r="F8" s="48">
        <v>40</v>
      </c>
      <c r="G8" s="48">
        <v>4</v>
      </c>
      <c r="H8" s="39">
        <v>0</v>
      </c>
      <c r="I8" s="49">
        <v>52</v>
      </c>
      <c r="J8" s="63">
        <f t="shared" ref="J8:J11" si="0">F8*G8*H8*I8</f>
        <v>0</v>
      </c>
      <c r="K8" s="63">
        <f t="shared" ref="K8:K11" si="1">F8*G8*H8*I8</f>
        <v>0</v>
      </c>
      <c r="L8" s="63">
        <f t="shared" ref="L8:L12" si="2">F8*G8*H8*I8</f>
        <v>0</v>
      </c>
      <c r="M8" s="63">
        <f t="shared" ref="M8:M12" si="3">F8*G8*H8*I8</f>
        <v>0</v>
      </c>
      <c r="O8" s="63">
        <f t="shared" ref="O8:O12" si="4">SUM(J8:M8)</f>
        <v>0</v>
      </c>
      <c r="P8" s="78"/>
    </row>
    <row r="9" spans="2:16" ht="14.25" customHeight="1" x14ac:dyDescent="0.2">
      <c r="B9" s="79"/>
      <c r="C9" s="62" t="s">
        <v>39</v>
      </c>
      <c r="D9" s="55">
        <v>0.58333333333333337</v>
      </c>
      <c r="E9" s="55">
        <v>0.91666666666666663</v>
      </c>
      <c r="F9" s="48">
        <v>40</v>
      </c>
      <c r="G9" s="48">
        <v>2</v>
      </c>
      <c r="H9" s="39">
        <v>0</v>
      </c>
      <c r="I9" s="49">
        <v>52</v>
      </c>
      <c r="J9" s="63">
        <f t="shared" si="0"/>
        <v>0</v>
      </c>
      <c r="K9" s="63">
        <f t="shared" si="1"/>
        <v>0</v>
      </c>
      <c r="L9" s="63">
        <f t="shared" si="2"/>
        <v>0</v>
      </c>
      <c r="M9" s="63">
        <f t="shared" si="3"/>
        <v>0</v>
      </c>
      <c r="O9" s="63">
        <f t="shared" si="4"/>
        <v>0</v>
      </c>
      <c r="P9" s="78"/>
    </row>
    <row r="10" spans="2:16" ht="14.25" customHeight="1" x14ac:dyDescent="0.2">
      <c r="B10" s="79"/>
      <c r="C10" s="62" t="s">
        <v>40</v>
      </c>
      <c r="D10" s="55">
        <v>0.58333333333333337</v>
      </c>
      <c r="E10" s="55">
        <v>0.83333333333333337</v>
      </c>
      <c r="F10" s="48">
        <v>30</v>
      </c>
      <c r="G10" s="48">
        <v>2</v>
      </c>
      <c r="H10" s="39">
        <v>0</v>
      </c>
      <c r="I10" s="49">
        <v>52</v>
      </c>
      <c r="J10" s="63">
        <f t="shared" si="0"/>
        <v>0</v>
      </c>
      <c r="K10" s="63">
        <f t="shared" si="1"/>
        <v>0</v>
      </c>
      <c r="L10" s="63">
        <f t="shared" si="2"/>
        <v>0</v>
      </c>
      <c r="M10" s="63">
        <f t="shared" si="3"/>
        <v>0</v>
      </c>
      <c r="O10" s="63">
        <f t="shared" si="4"/>
        <v>0</v>
      </c>
      <c r="P10" s="78"/>
    </row>
    <row r="11" spans="2:16" ht="14.25" customHeight="1" x14ac:dyDescent="0.2">
      <c r="B11" s="79"/>
      <c r="C11" s="54" t="s">
        <v>41</v>
      </c>
      <c r="D11" s="55">
        <v>0.33333333333333331</v>
      </c>
      <c r="E11" s="55">
        <v>0.66666666666666663</v>
      </c>
      <c r="F11" s="48">
        <v>40</v>
      </c>
      <c r="G11" s="48">
        <v>1</v>
      </c>
      <c r="H11" s="39">
        <v>0</v>
      </c>
      <c r="I11" s="49">
        <v>52</v>
      </c>
      <c r="J11" s="63">
        <f t="shared" si="0"/>
        <v>0</v>
      </c>
      <c r="K11" s="63">
        <f t="shared" si="1"/>
        <v>0</v>
      </c>
      <c r="L11" s="63">
        <f t="shared" si="2"/>
        <v>0</v>
      </c>
      <c r="M11" s="63">
        <f t="shared" si="3"/>
        <v>0</v>
      </c>
      <c r="O11" s="63">
        <f t="shared" si="4"/>
        <v>0</v>
      </c>
      <c r="P11" s="78"/>
    </row>
    <row r="12" spans="2:16" ht="14.25" customHeight="1" x14ac:dyDescent="0.2">
      <c r="B12" s="79"/>
      <c r="C12" s="27" t="s">
        <v>42</v>
      </c>
      <c r="D12" s="10"/>
      <c r="E12" s="10"/>
      <c r="F12" s="10">
        <v>40</v>
      </c>
      <c r="G12" s="10">
        <v>1</v>
      </c>
      <c r="H12" s="39"/>
      <c r="I12" s="11">
        <v>52</v>
      </c>
      <c r="J12" s="63">
        <f>F12*G12*H12*I12</f>
        <v>0</v>
      </c>
      <c r="K12" s="63">
        <f>F12*G12*H12*I12</f>
        <v>0</v>
      </c>
      <c r="L12" s="63">
        <f t="shared" si="2"/>
        <v>0</v>
      </c>
      <c r="M12" s="63">
        <f t="shared" si="3"/>
        <v>0</v>
      </c>
      <c r="O12" s="63">
        <f t="shared" si="4"/>
        <v>0</v>
      </c>
      <c r="P12" s="78"/>
    </row>
    <row r="13" spans="2:16" s="2" customFormat="1" ht="14.25" customHeight="1" x14ac:dyDescent="0.2">
      <c r="B13" s="129"/>
      <c r="C13" s="167" t="s">
        <v>43</v>
      </c>
      <c r="D13" s="168"/>
      <c r="E13" s="168"/>
      <c r="F13" s="168"/>
      <c r="G13" s="168"/>
      <c r="H13" s="168"/>
      <c r="I13" s="169"/>
      <c r="J13" s="64">
        <f>SUM(J7:J12)</f>
        <v>0</v>
      </c>
      <c r="K13" s="43">
        <f>SUM(K7:K12)</f>
        <v>0</v>
      </c>
      <c r="L13" s="43">
        <f>SUM(L7:L12)</f>
        <v>0</v>
      </c>
      <c r="M13" s="43">
        <f>SUM(M7:M12)</f>
        <v>0</v>
      </c>
      <c r="O13" s="63">
        <f>SUM(J13:M13)</f>
        <v>0</v>
      </c>
      <c r="P13" s="94"/>
    </row>
    <row r="14" spans="2:16" s="19" customFormat="1" ht="14.25" customHeight="1" x14ac:dyDescent="0.2">
      <c r="B14" s="80"/>
      <c r="C14" s="95"/>
      <c r="D14" s="95"/>
      <c r="E14" s="95"/>
      <c r="F14" s="95"/>
      <c r="G14" s="95"/>
      <c r="H14" s="95"/>
      <c r="I14" s="95"/>
      <c r="J14" s="20"/>
      <c r="K14" s="20"/>
      <c r="L14" s="20"/>
      <c r="M14" s="20"/>
      <c r="O14" s="96"/>
      <c r="P14" s="82"/>
    </row>
    <row r="15" spans="2:16" ht="0.75" customHeight="1" thickBot="1" x14ac:dyDescent="0.25">
      <c r="B15" s="79"/>
      <c r="C15" s="79"/>
      <c r="P15" s="78"/>
    </row>
    <row r="16" spans="2:16" ht="22.5" customHeight="1" x14ac:dyDescent="0.2">
      <c r="B16" s="79"/>
      <c r="C16" s="161" t="s">
        <v>44</v>
      </c>
      <c r="D16" s="162"/>
      <c r="E16" s="162"/>
      <c r="F16" s="162"/>
      <c r="G16" s="162"/>
      <c r="H16" s="162"/>
      <c r="I16" s="162"/>
      <c r="J16" s="162"/>
      <c r="K16" s="162"/>
      <c r="L16" s="162"/>
      <c r="M16" s="162"/>
      <c r="N16" s="162"/>
      <c r="O16" s="163"/>
      <c r="P16" s="78"/>
    </row>
    <row r="17" spans="2:16" ht="40.15" customHeight="1" thickBot="1" x14ac:dyDescent="0.25">
      <c r="B17" s="79"/>
      <c r="C17" s="164"/>
      <c r="D17" s="165"/>
      <c r="E17" s="165"/>
      <c r="F17" s="165"/>
      <c r="G17" s="165"/>
      <c r="H17" s="165"/>
      <c r="I17" s="165"/>
      <c r="J17" s="165"/>
      <c r="K17" s="165"/>
      <c r="L17" s="165"/>
      <c r="M17" s="165"/>
      <c r="N17" s="165"/>
      <c r="O17" s="166"/>
      <c r="P17" s="84"/>
    </row>
    <row r="18" spans="2:16" ht="27" customHeight="1" x14ac:dyDescent="0.2">
      <c r="B18" s="79"/>
      <c r="C18" s="2" t="s">
        <v>97</v>
      </c>
      <c r="P18" s="78"/>
    </row>
    <row r="19" spans="2:16" ht="10.35" customHeight="1" x14ac:dyDescent="0.2">
      <c r="B19" s="130"/>
      <c r="C19" s="131"/>
      <c r="D19" s="132"/>
      <c r="E19" s="132"/>
      <c r="F19" s="132"/>
      <c r="G19" s="132"/>
      <c r="H19" s="132"/>
      <c r="I19" s="83"/>
      <c r="J19" s="83"/>
      <c r="K19" s="83"/>
      <c r="L19" s="83"/>
      <c r="M19" s="83"/>
      <c r="N19" s="83"/>
      <c r="O19" s="83"/>
      <c r="P19" s="84"/>
    </row>
    <row r="20" spans="2:16" x14ac:dyDescent="0.2">
      <c r="C20" s="156"/>
      <c r="D20" s="156"/>
      <c r="E20" s="156"/>
      <c r="F20" s="156"/>
      <c r="G20" s="156"/>
      <c r="H20" s="156"/>
      <c r="I20" s="156"/>
      <c r="J20" s="156"/>
      <c r="K20" s="156"/>
      <c r="L20" s="156"/>
      <c r="M20" s="156"/>
      <c r="N20" s="6"/>
    </row>
    <row r="21" spans="2:16" ht="31.9" customHeight="1" x14ac:dyDescent="0.2">
      <c r="C21" s="155"/>
      <c r="D21" s="155"/>
      <c r="E21" s="155"/>
      <c r="F21" s="155"/>
      <c r="G21" s="155"/>
      <c r="H21" s="155"/>
      <c r="I21" s="155"/>
      <c r="J21" s="155"/>
      <c r="K21" s="155"/>
      <c r="L21" s="155"/>
      <c r="M21" s="155"/>
      <c r="N21" s="155"/>
      <c r="O21" s="155"/>
    </row>
    <row r="30" spans="2:16" x14ac:dyDescent="0.2">
      <c r="C30" s="2"/>
      <c r="D30" s="2"/>
    </row>
  </sheetData>
  <mergeCells count="13">
    <mergeCell ref="C21:O21"/>
    <mergeCell ref="C20:M20"/>
    <mergeCell ref="C3:M3"/>
    <mergeCell ref="C5:C6"/>
    <mergeCell ref="F5:F6"/>
    <mergeCell ref="H5:H6"/>
    <mergeCell ref="I5:I6"/>
    <mergeCell ref="D5:E5"/>
    <mergeCell ref="O5:O6"/>
    <mergeCell ref="G5:G6"/>
    <mergeCell ref="C16:O17"/>
    <mergeCell ref="C13:I13"/>
    <mergeCell ref="C4:O4"/>
  </mergeCells>
  <phoneticPr fontId="0" type="noConversion"/>
  <printOptions horizontalCentered="1"/>
  <pageMargins left="0.51181102362204722" right="0.43307086614173229" top="0.51181102362204722" bottom="0.70866141732283472" header="0.39370078740157483" footer="0.51181102362204722"/>
  <pageSetup paperSize="9" scale="84" fitToHeight="0" orientation="landscape" r:id="rId1"/>
  <headerFooter alignWithMargins="0">
    <oddFooter>&amp;R&amp;"Times New Roman,Regular"&amp;F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B2:N20"/>
  <sheetViews>
    <sheetView topLeftCell="A2" zoomScale="115" zoomScaleNormal="115" workbookViewId="0">
      <selection activeCell="L11" sqref="L11"/>
    </sheetView>
  </sheetViews>
  <sheetFormatPr defaultColWidth="9" defaultRowHeight="12" x14ac:dyDescent="0.15"/>
  <cols>
    <col min="1" max="1" width="5.125" style="26" customWidth="1"/>
    <col min="2" max="2" width="40.875" style="26" customWidth="1"/>
    <col min="3" max="6" width="10.625" style="26" customWidth="1"/>
    <col min="7" max="7" width="3.5" style="26" customWidth="1"/>
    <col min="8" max="8" width="12.375" style="26" customWidth="1"/>
    <col min="9" max="16384" width="9" style="26"/>
  </cols>
  <sheetData>
    <row r="2" spans="2:8" s="18" customFormat="1" ht="26.25" x14ac:dyDescent="0.2">
      <c r="B2" s="86" t="s">
        <v>9</v>
      </c>
      <c r="C2" s="87"/>
      <c r="D2" s="87"/>
      <c r="E2" s="67"/>
      <c r="F2" s="67"/>
      <c r="G2" s="67"/>
      <c r="H2" s="68"/>
    </row>
    <row r="3" spans="2:8" x14ac:dyDescent="0.15">
      <c r="B3" s="69"/>
      <c r="H3" s="70"/>
    </row>
    <row r="4" spans="2:8" s="18" customFormat="1" ht="37.5" customHeight="1" x14ac:dyDescent="0.2">
      <c r="B4" s="170" t="s">
        <v>100</v>
      </c>
      <c r="C4" s="171"/>
      <c r="D4" s="171"/>
      <c r="E4" s="171"/>
      <c r="F4" s="171"/>
      <c r="G4" s="171"/>
      <c r="H4" s="172"/>
    </row>
    <row r="5" spans="2:8" s="18" customFormat="1" ht="12.75" x14ac:dyDescent="0.2">
      <c r="B5" s="88"/>
      <c r="H5" s="89"/>
    </row>
    <row r="6" spans="2:8" s="18" customFormat="1" ht="12.75" x14ac:dyDescent="0.2">
      <c r="B6" s="181" t="s">
        <v>46</v>
      </c>
      <c r="C6" s="47" t="s">
        <v>29</v>
      </c>
      <c r="D6" s="47" t="s">
        <v>30</v>
      </c>
      <c r="E6" s="47" t="s">
        <v>31</v>
      </c>
      <c r="F6" s="47" t="s">
        <v>32</v>
      </c>
      <c r="G6" s="133"/>
      <c r="H6" s="157" t="s">
        <v>45</v>
      </c>
    </row>
    <row r="7" spans="2:8" s="18" customFormat="1" ht="25.5" x14ac:dyDescent="0.2">
      <c r="B7" s="182"/>
      <c r="C7" s="37" t="s">
        <v>36</v>
      </c>
      <c r="D7" s="37" t="s">
        <v>36</v>
      </c>
      <c r="E7" s="37" t="s">
        <v>36</v>
      </c>
      <c r="F7" s="37" t="s">
        <v>36</v>
      </c>
      <c r="G7" s="133"/>
      <c r="H7" s="157"/>
    </row>
    <row r="8" spans="2:8" s="18" customFormat="1" ht="12.75" x14ac:dyDescent="0.2">
      <c r="B8" s="52" t="s">
        <v>47</v>
      </c>
      <c r="C8" s="31">
        <v>0</v>
      </c>
      <c r="D8" s="39">
        <v>0</v>
      </c>
      <c r="E8" s="31">
        <v>0</v>
      </c>
      <c r="F8" s="31">
        <v>0</v>
      </c>
      <c r="G8" s="133"/>
      <c r="H8" s="28">
        <f>SUM(C8:F8)</f>
        <v>0</v>
      </c>
    </row>
    <row r="9" spans="2:8" s="18" customFormat="1" ht="12.75" x14ac:dyDescent="0.2">
      <c r="B9" s="52" t="s">
        <v>48</v>
      </c>
      <c r="C9" s="31">
        <v>0</v>
      </c>
      <c r="D9" s="39">
        <v>0</v>
      </c>
      <c r="E9" s="31">
        <v>0</v>
      </c>
      <c r="F9" s="31">
        <v>0</v>
      </c>
      <c r="G9" s="133"/>
      <c r="H9" s="28">
        <f>SUM(C9:F9)</f>
        <v>0</v>
      </c>
    </row>
    <row r="10" spans="2:8" s="18" customFormat="1" ht="12.75" x14ac:dyDescent="0.2">
      <c r="B10" s="90"/>
      <c r="C10" s="40"/>
      <c r="D10" s="41"/>
      <c r="E10" s="40"/>
      <c r="F10" s="40"/>
      <c r="H10" s="91"/>
    </row>
    <row r="11" spans="2:8" s="18" customFormat="1" ht="38.25" x14ac:dyDescent="0.2">
      <c r="B11" s="13" t="s">
        <v>46</v>
      </c>
      <c r="C11" s="17" t="s">
        <v>49</v>
      </c>
      <c r="D11" s="37" t="s">
        <v>50</v>
      </c>
      <c r="E11" s="37" t="s">
        <v>51</v>
      </c>
      <c r="F11" s="40"/>
      <c r="H11" s="91"/>
    </row>
    <row r="12" spans="2:8" s="18" customFormat="1" ht="38.25" x14ac:dyDescent="0.2">
      <c r="B12" s="52" t="s">
        <v>52</v>
      </c>
      <c r="C12" s="134">
        <v>0</v>
      </c>
      <c r="D12" s="53">
        <v>10</v>
      </c>
      <c r="E12" s="135">
        <f>C12*D12*12*4</f>
        <v>0</v>
      </c>
      <c r="F12" s="40"/>
      <c r="H12" s="91"/>
    </row>
    <row r="13" spans="2:8" s="18" customFormat="1" ht="38.25" x14ac:dyDescent="0.2">
      <c r="B13" s="52" t="s">
        <v>53</v>
      </c>
      <c r="C13" s="134">
        <v>0</v>
      </c>
      <c r="D13" s="53">
        <v>10</v>
      </c>
      <c r="E13" s="135">
        <f t="shared" ref="E13" si="0">C13*D13*12*4</f>
        <v>0</v>
      </c>
      <c r="F13" s="40"/>
      <c r="H13" s="91"/>
    </row>
    <row r="14" spans="2:8" s="18" customFormat="1" ht="12.75" x14ac:dyDescent="0.2">
      <c r="B14" s="136" t="s">
        <v>54</v>
      </c>
      <c r="C14" s="134">
        <v>0</v>
      </c>
      <c r="D14" s="53">
        <v>10</v>
      </c>
      <c r="E14" s="135">
        <f>C14*D14*12*4</f>
        <v>0</v>
      </c>
      <c r="F14" s="40"/>
      <c r="H14" s="91"/>
    </row>
    <row r="15" spans="2:8" x14ac:dyDescent="0.15">
      <c r="B15" s="69"/>
      <c r="H15" s="70"/>
    </row>
    <row r="16" spans="2:8" ht="12.75" x14ac:dyDescent="0.2">
      <c r="B16" s="179" t="s">
        <v>55</v>
      </c>
      <c r="C16" s="180"/>
      <c r="D16" s="180"/>
      <c r="E16" s="64">
        <f>SUM(E12:E14,H8:H9)</f>
        <v>0</v>
      </c>
      <c r="F16" s="42"/>
      <c r="H16" s="92"/>
    </row>
    <row r="17" spans="2:14" x14ac:dyDescent="0.15">
      <c r="B17" s="69"/>
      <c r="H17" s="70"/>
    </row>
    <row r="18" spans="2:14" ht="12.75" x14ac:dyDescent="0.2">
      <c r="B18" s="173" t="s">
        <v>44</v>
      </c>
      <c r="C18" s="174"/>
      <c r="D18" s="174"/>
      <c r="E18" s="174"/>
      <c r="F18" s="174"/>
      <c r="G18" s="174"/>
      <c r="H18" s="175"/>
      <c r="I18" s="18"/>
      <c r="J18" s="18"/>
      <c r="K18" s="18"/>
      <c r="L18" s="18"/>
      <c r="M18" s="18"/>
      <c r="N18" s="18"/>
    </row>
    <row r="19" spans="2:14" ht="12.75" x14ac:dyDescent="0.2">
      <c r="B19" s="176"/>
      <c r="C19" s="177"/>
      <c r="D19" s="177"/>
      <c r="E19" s="177"/>
      <c r="F19" s="177"/>
      <c r="G19" s="177"/>
      <c r="H19" s="178"/>
      <c r="I19" s="18"/>
      <c r="J19" s="18"/>
      <c r="K19" s="18"/>
      <c r="L19" s="18"/>
      <c r="M19" s="18"/>
      <c r="N19" s="18"/>
    </row>
    <row r="20" spans="2:14" ht="12.75" x14ac:dyDescent="0.2">
      <c r="I20" s="18"/>
      <c r="J20" s="18"/>
      <c r="K20" s="18"/>
      <c r="L20" s="18"/>
      <c r="M20" s="18"/>
      <c r="N20" s="18"/>
    </row>
  </sheetData>
  <mergeCells count="5">
    <mergeCell ref="H6:H7"/>
    <mergeCell ref="B4:H4"/>
    <mergeCell ref="B18:H19"/>
    <mergeCell ref="B16:D16"/>
    <mergeCell ref="B6:B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B2:V30"/>
  <sheetViews>
    <sheetView zoomScale="115" zoomScaleNormal="115" workbookViewId="0">
      <selection activeCell="H15" sqref="H15"/>
    </sheetView>
  </sheetViews>
  <sheetFormatPr defaultColWidth="9" defaultRowHeight="12" x14ac:dyDescent="0.15"/>
  <cols>
    <col min="1" max="1" width="5.125" style="101" customWidth="1"/>
    <col min="2" max="2" width="35.875" style="101" bestFit="1" customWidth="1"/>
    <col min="3" max="3" width="9.625" style="101" customWidth="1"/>
    <col min="4" max="4" width="9" style="101"/>
    <col min="5" max="5" width="11.25" style="101" customWidth="1"/>
    <col min="6" max="6" width="13.125" style="101" customWidth="1"/>
    <col min="7" max="7" width="12.125" style="101" customWidth="1"/>
    <col min="8" max="8" width="12.25" style="101" customWidth="1"/>
    <col min="9" max="9" width="9" style="101"/>
    <col min="10" max="10" width="14.875" style="101" customWidth="1"/>
    <col min="11" max="16384" width="9" style="101"/>
  </cols>
  <sheetData>
    <row r="2" spans="2:22" ht="26.25" x14ac:dyDescent="0.15">
      <c r="B2" s="86" t="s">
        <v>21</v>
      </c>
      <c r="C2" s="110"/>
      <c r="D2" s="110"/>
      <c r="E2" s="110"/>
      <c r="F2" s="110"/>
      <c r="G2" s="110"/>
      <c r="H2" s="110"/>
      <c r="I2" s="110"/>
      <c r="J2" s="140"/>
    </row>
    <row r="3" spans="2:22" s="115" customFormat="1" ht="56.65" customHeight="1" x14ac:dyDescent="0.15">
      <c r="B3" s="183" t="s">
        <v>56</v>
      </c>
      <c r="C3" s="184"/>
      <c r="D3" s="184"/>
      <c r="E3" s="184"/>
      <c r="F3" s="184"/>
      <c r="G3" s="184"/>
      <c r="H3" s="184"/>
      <c r="I3" s="184"/>
      <c r="J3" s="185"/>
    </row>
    <row r="4" spans="2:22" x14ac:dyDescent="0.15">
      <c r="B4" s="107"/>
      <c r="J4" s="108"/>
    </row>
    <row r="5" spans="2:22" ht="38.25" x14ac:dyDescent="0.15">
      <c r="B5" s="17" t="s">
        <v>46</v>
      </c>
      <c r="C5" s="37" t="s">
        <v>57</v>
      </c>
      <c r="D5" s="37" t="s">
        <v>58</v>
      </c>
      <c r="E5" s="17" t="s">
        <v>29</v>
      </c>
      <c r="F5" s="17" t="s">
        <v>30</v>
      </c>
      <c r="G5" s="17" t="s">
        <v>31</v>
      </c>
      <c r="H5" s="17" t="s">
        <v>32</v>
      </c>
      <c r="I5" s="115"/>
      <c r="J5" s="37" t="s">
        <v>45</v>
      </c>
    </row>
    <row r="6" spans="2:22" ht="25.5" x14ac:dyDescent="0.15">
      <c r="B6" s="138" t="s">
        <v>59</v>
      </c>
      <c r="C6" s="134">
        <v>0</v>
      </c>
      <c r="D6" s="139">
        <v>10</v>
      </c>
      <c r="E6" s="141">
        <f>$C$6*$D$6*12</f>
        <v>0</v>
      </c>
      <c r="F6" s="141">
        <f t="shared" ref="F6:G6" si="0">$C$6*$D$6*12</f>
        <v>0</v>
      </c>
      <c r="G6" s="141">
        <f t="shared" si="0"/>
        <v>0</v>
      </c>
      <c r="H6" s="141">
        <f>$C$6*$D$6*12</f>
        <v>0</v>
      </c>
      <c r="I6" s="115"/>
      <c r="J6" s="142">
        <f>SUM(E6:H6)+E20</f>
        <v>0</v>
      </c>
    </row>
    <row r="7" spans="2:22" x14ac:dyDescent="0.15">
      <c r="B7" s="107"/>
      <c r="J7" s="108"/>
    </row>
    <row r="8" spans="2:22" ht="38.25" x14ac:dyDescent="0.15">
      <c r="B8" s="137" t="s">
        <v>60</v>
      </c>
      <c r="C8" s="37" t="s">
        <v>57</v>
      </c>
      <c r="D8" s="37" t="s">
        <v>58</v>
      </c>
      <c r="E8" s="37" t="s">
        <v>98</v>
      </c>
      <c r="J8" s="108"/>
    </row>
    <row r="9" spans="2:22" ht="12.75" x14ac:dyDescent="0.15">
      <c r="B9" s="138" t="s">
        <v>61</v>
      </c>
      <c r="C9" s="134"/>
      <c r="D9" s="139">
        <v>10</v>
      </c>
      <c r="E9" s="135">
        <f>C9*D9*12*4</f>
        <v>0</v>
      </c>
      <c r="J9" s="108"/>
    </row>
    <row r="10" spans="2:22" ht="12.75" x14ac:dyDescent="0.15">
      <c r="B10" s="138" t="s">
        <v>62</v>
      </c>
      <c r="C10" s="134"/>
      <c r="D10" s="139">
        <v>10</v>
      </c>
      <c r="E10" s="135">
        <f t="shared" ref="E10:E16" si="1">C10*D10*12*4</f>
        <v>0</v>
      </c>
      <c r="J10" s="108"/>
    </row>
    <row r="11" spans="2:22" s="143" customFormat="1" ht="12.75" x14ac:dyDescent="0.15">
      <c r="B11" s="138" t="s">
        <v>63</v>
      </c>
      <c r="C11" s="134"/>
      <c r="D11" s="139">
        <v>10</v>
      </c>
      <c r="E11" s="135">
        <f t="shared" si="1"/>
        <v>0</v>
      </c>
      <c r="F11" s="101"/>
      <c r="G11" s="101"/>
      <c r="H11" s="101"/>
      <c r="I11" s="101"/>
      <c r="J11" s="108"/>
      <c r="K11" s="101"/>
      <c r="L11" s="101"/>
      <c r="M11" s="101"/>
      <c r="N11" s="101"/>
      <c r="O11" s="101"/>
      <c r="P11" s="101"/>
      <c r="Q11" s="101"/>
      <c r="R11" s="101"/>
      <c r="S11" s="101"/>
      <c r="T11" s="101"/>
      <c r="U11" s="101"/>
      <c r="V11" s="101"/>
    </row>
    <row r="12" spans="2:22" ht="12.75" x14ac:dyDescent="0.15">
      <c r="B12" s="138" t="s">
        <v>64</v>
      </c>
      <c r="C12" s="134"/>
      <c r="D12" s="139">
        <v>10</v>
      </c>
      <c r="E12" s="135">
        <f t="shared" si="1"/>
        <v>0</v>
      </c>
      <c r="J12" s="108"/>
    </row>
    <row r="13" spans="2:22" ht="12.75" x14ac:dyDescent="0.15">
      <c r="B13" s="138" t="s">
        <v>65</v>
      </c>
      <c r="C13" s="134"/>
      <c r="D13" s="139">
        <v>10</v>
      </c>
      <c r="E13" s="135">
        <f t="shared" si="1"/>
        <v>0</v>
      </c>
      <c r="J13" s="108"/>
    </row>
    <row r="14" spans="2:22" ht="12.75" x14ac:dyDescent="0.15">
      <c r="B14" s="138" t="s">
        <v>66</v>
      </c>
      <c r="C14" s="134"/>
      <c r="D14" s="139">
        <v>10</v>
      </c>
      <c r="E14" s="135">
        <f t="shared" si="1"/>
        <v>0</v>
      </c>
      <c r="J14" s="108"/>
    </row>
    <row r="15" spans="2:22" ht="12.75" x14ac:dyDescent="0.15">
      <c r="B15" s="138" t="s">
        <v>67</v>
      </c>
      <c r="C15" s="134"/>
      <c r="D15" s="139">
        <v>10</v>
      </c>
      <c r="E15" s="135">
        <f t="shared" si="1"/>
        <v>0</v>
      </c>
      <c r="J15" s="108"/>
    </row>
    <row r="16" spans="2:22" ht="12.75" x14ac:dyDescent="0.15">
      <c r="B16" s="138" t="s">
        <v>101</v>
      </c>
      <c r="C16" s="134"/>
      <c r="D16" s="139">
        <v>10</v>
      </c>
      <c r="E16" s="135">
        <f t="shared" si="1"/>
        <v>0</v>
      </c>
      <c r="J16" s="108"/>
    </row>
    <row r="17" spans="2:10" ht="12.75" x14ac:dyDescent="0.15">
      <c r="B17" s="138" t="s">
        <v>68</v>
      </c>
      <c r="C17" s="134"/>
      <c r="D17" s="139">
        <v>10</v>
      </c>
      <c r="E17" s="135">
        <f>C17*D17*12*4</f>
        <v>0</v>
      </c>
      <c r="J17" s="108"/>
    </row>
    <row r="18" spans="2:10" ht="12.75" x14ac:dyDescent="0.15">
      <c r="B18" s="138" t="s">
        <v>69</v>
      </c>
      <c r="C18" s="134"/>
      <c r="D18" s="139">
        <v>10</v>
      </c>
      <c r="E18" s="135">
        <f>C18*D18*12*4</f>
        <v>0</v>
      </c>
      <c r="J18" s="108"/>
    </row>
    <row r="19" spans="2:10" ht="12.75" x14ac:dyDescent="0.15">
      <c r="B19" s="138" t="s">
        <v>70</v>
      </c>
      <c r="C19" s="134"/>
      <c r="D19" s="139">
        <v>10</v>
      </c>
      <c r="E19" s="135">
        <f t="shared" ref="E19" si="2">C19*D19*12*4</f>
        <v>0</v>
      </c>
      <c r="J19" s="108"/>
    </row>
    <row r="20" spans="2:10" ht="12.75" x14ac:dyDescent="0.15">
      <c r="B20" s="194" t="s">
        <v>55</v>
      </c>
      <c r="C20" s="168"/>
      <c r="D20" s="169"/>
      <c r="E20" s="64">
        <f>SUM(E9:E19)</f>
        <v>0</v>
      </c>
      <c r="J20" s="108"/>
    </row>
    <row r="21" spans="2:10" x14ac:dyDescent="0.15">
      <c r="B21" s="107"/>
      <c r="J21" s="108"/>
    </row>
    <row r="22" spans="2:10" ht="25.5" x14ac:dyDescent="0.15">
      <c r="B22" s="137" t="s">
        <v>99</v>
      </c>
      <c r="C22" s="37" t="s">
        <v>57</v>
      </c>
      <c r="J22" s="108"/>
    </row>
    <row r="23" spans="2:10" ht="12.75" x14ac:dyDescent="0.15">
      <c r="B23" s="144" t="s">
        <v>71</v>
      </c>
      <c r="C23" s="134"/>
      <c r="J23" s="108"/>
    </row>
    <row r="24" spans="2:10" ht="12.75" x14ac:dyDescent="0.15">
      <c r="B24" s="144" t="s">
        <v>71</v>
      </c>
      <c r="C24" s="134"/>
      <c r="J24" s="108"/>
    </row>
    <row r="25" spans="2:10" ht="12.75" x14ac:dyDescent="0.15">
      <c r="B25" s="144" t="s">
        <v>71</v>
      </c>
      <c r="C25" s="134"/>
      <c r="J25" s="108"/>
    </row>
    <row r="26" spans="2:10" ht="12.75" x14ac:dyDescent="0.15">
      <c r="B26" s="144" t="s">
        <v>71</v>
      </c>
      <c r="C26" s="134"/>
      <c r="J26" s="108"/>
    </row>
    <row r="27" spans="2:10" x14ac:dyDescent="0.15">
      <c r="B27" s="107"/>
      <c r="J27" s="108"/>
    </row>
    <row r="28" spans="2:10" ht="12.75" thickBot="1" x14ac:dyDescent="0.2">
      <c r="B28" s="107"/>
      <c r="J28" s="108"/>
    </row>
    <row r="29" spans="2:10" x14ac:dyDescent="0.15">
      <c r="B29" s="186" t="s">
        <v>44</v>
      </c>
      <c r="C29" s="187"/>
      <c r="D29" s="187"/>
      <c r="E29" s="187"/>
      <c r="F29" s="187"/>
      <c r="G29" s="187"/>
      <c r="H29" s="187"/>
      <c r="I29" s="188"/>
      <c r="J29" s="189"/>
    </row>
    <row r="30" spans="2:10" x14ac:dyDescent="0.15">
      <c r="B30" s="190"/>
      <c r="C30" s="191"/>
      <c r="D30" s="191"/>
      <c r="E30" s="191"/>
      <c r="F30" s="191"/>
      <c r="G30" s="191"/>
      <c r="H30" s="191"/>
      <c r="I30" s="192"/>
      <c r="J30" s="193"/>
    </row>
  </sheetData>
  <mergeCells count="3">
    <mergeCell ref="B3:J3"/>
    <mergeCell ref="B29:J30"/>
    <mergeCell ref="B20:D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B2:S17"/>
  <sheetViews>
    <sheetView zoomScale="130" zoomScaleNormal="130" workbookViewId="0">
      <selection activeCell="E12" sqref="E12"/>
    </sheetView>
  </sheetViews>
  <sheetFormatPr defaultColWidth="9" defaultRowHeight="12" x14ac:dyDescent="0.15"/>
  <cols>
    <col min="1" max="1" width="5.125" style="26" customWidth="1"/>
    <col min="2" max="2" width="42.75" style="26" customWidth="1"/>
    <col min="3" max="14" width="10.625" style="26" customWidth="1"/>
    <col min="15" max="15" width="9" style="26"/>
    <col min="16" max="16" width="27.375" style="26" customWidth="1"/>
    <col min="17" max="16384" width="9" style="26"/>
  </cols>
  <sheetData>
    <row r="2" spans="2:19" s="18" customFormat="1" ht="26.25" x14ac:dyDescent="0.2">
      <c r="B2" s="65" t="s">
        <v>72</v>
      </c>
      <c r="C2" s="66"/>
      <c r="D2" s="66"/>
      <c r="E2" s="66"/>
      <c r="F2" s="66"/>
      <c r="G2" s="66"/>
      <c r="H2" s="66"/>
      <c r="I2" s="66"/>
      <c r="J2" s="66"/>
      <c r="K2" s="66"/>
      <c r="L2" s="66"/>
      <c r="M2" s="67"/>
      <c r="N2" s="68"/>
    </row>
    <row r="3" spans="2:19" x14ac:dyDescent="0.15">
      <c r="B3" s="69"/>
      <c r="N3" s="70"/>
    </row>
    <row r="4" spans="2:19" ht="117" customHeight="1" thickBot="1" x14ac:dyDescent="0.2">
      <c r="B4" s="195" t="s">
        <v>102</v>
      </c>
      <c r="C4" s="196"/>
      <c r="D4" s="196"/>
      <c r="E4" s="196"/>
      <c r="F4" s="196"/>
      <c r="G4" s="196"/>
      <c r="H4" s="196"/>
      <c r="I4" s="196"/>
      <c r="J4" s="196"/>
      <c r="K4" s="196"/>
      <c r="L4" s="196"/>
      <c r="M4" s="196"/>
      <c r="N4" s="197"/>
    </row>
    <row r="5" spans="2:19" ht="13.5" thickBot="1" x14ac:dyDescent="0.25">
      <c r="B5" s="69"/>
      <c r="G5" s="198" t="s">
        <v>73</v>
      </c>
      <c r="H5" s="199"/>
      <c r="I5" s="199"/>
      <c r="J5" s="199"/>
      <c r="K5" s="199"/>
      <c r="L5" s="199"/>
      <c r="M5" s="199"/>
      <c r="N5" s="200"/>
      <c r="O5" s="45"/>
      <c r="P5" s="58"/>
      <c r="Q5" s="58"/>
      <c r="R5" s="58"/>
      <c r="S5" s="58"/>
    </row>
    <row r="6" spans="2:19" ht="51" x14ac:dyDescent="0.2">
      <c r="B6" s="36" t="s">
        <v>74</v>
      </c>
      <c r="C6" s="29" t="s">
        <v>75</v>
      </c>
      <c r="D6" s="30" t="s">
        <v>76</v>
      </c>
      <c r="E6" s="30" t="s">
        <v>77</v>
      </c>
      <c r="F6" s="71"/>
      <c r="G6" s="97" t="s">
        <v>78</v>
      </c>
      <c r="H6" s="59" t="s">
        <v>79</v>
      </c>
      <c r="I6" s="59" t="s">
        <v>80</v>
      </c>
      <c r="J6" s="59" t="s">
        <v>81</v>
      </c>
      <c r="K6" s="59" t="s">
        <v>82</v>
      </c>
      <c r="L6" s="59" t="s">
        <v>83</v>
      </c>
      <c r="M6" s="97" t="s">
        <v>84</v>
      </c>
      <c r="N6" s="97" t="s">
        <v>85</v>
      </c>
      <c r="P6" s="45"/>
    </row>
    <row r="7" spans="2:19" ht="12.75" x14ac:dyDescent="0.2">
      <c r="B7" s="35" t="s">
        <v>86</v>
      </c>
      <c r="C7" s="31"/>
      <c r="D7" s="57">
        <v>10</v>
      </c>
      <c r="E7" s="56">
        <f>C7*D7*12*4</f>
        <v>0</v>
      </c>
      <c r="F7" s="40"/>
      <c r="G7" s="31"/>
      <c r="H7" s="31"/>
      <c r="I7" s="31"/>
      <c r="J7" s="31"/>
      <c r="K7" s="31"/>
      <c r="L7" s="31"/>
      <c r="M7" s="31"/>
      <c r="N7" s="31"/>
    </row>
    <row r="8" spans="2:19" ht="12.75" x14ac:dyDescent="0.2">
      <c r="B8" s="35" t="s">
        <v>87</v>
      </c>
      <c r="C8" s="31"/>
      <c r="D8" s="57">
        <v>20</v>
      </c>
      <c r="E8" s="56">
        <f>C8*D8*12*4</f>
        <v>0</v>
      </c>
      <c r="F8" s="40"/>
      <c r="G8" s="31"/>
      <c r="H8" s="31"/>
      <c r="I8" s="31"/>
      <c r="J8" s="31"/>
      <c r="K8" s="31"/>
      <c r="L8" s="31"/>
      <c r="M8" s="31"/>
      <c r="N8" s="31"/>
      <c r="P8" s="46"/>
    </row>
    <row r="9" spans="2:19" ht="12.75" x14ac:dyDescent="0.2">
      <c r="B9" s="35" t="s">
        <v>88</v>
      </c>
      <c r="C9" s="31"/>
      <c r="D9" s="57">
        <v>2</v>
      </c>
      <c r="E9" s="56">
        <f t="shared" ref="E9:E12" si="0">C9*D9*12*4</f>
        <v>0</v>
      </c>
      <c r="F9" s="40"/>
      <c r="G9" s="31"/>
      <c r="H9" s="31"/>
      <c r="I9" s="31"/>
      <c r="J9" s="31"/>
      <c r="K9" s="31"/>
      <c r="L9" s="31"/>
      <c r="M9" s="31"/>
      <c r="N9" s="31"/>
    </row>
    <row r="10" spans="2:19" ht="12.75" x14ac:dyDescent="0.2">
      <c r="B10" s="35" t="s">
        <v>89</v>
      </c>
      <c r="C10" s="31"/>
      <c r="D10" s="57">
        <v>2</v>
      </c>
      <c r="E10" s="56">
        <f t="shared" si="0"/>
        <v>0</v>
      </c>
      <c r="F10" s="40"/>
      <c r="G10" s="31"/>
      <c r="H10" s="31"/>
      <c r="I10" s="31"/>
      <c r="J10" s="31"/>
      <c r="K10" s="31"/>
      <c r="L10" s="31"/>
      <c r="M10" s="31"/>
      <c r="N10" s="31"/>
    </row>
    <row r="11" spans="2:19" ht="12.75" x14ac:dyDescent="0.2">
      <c r="B11" s="35" t="s">
        <v>90</v>
      </c>
      <c r="C11" s="31"/>
      <c r="D11" s="57">
        <v>10</v>
      </c>
      <c r="E11" s="56">
        <f t="shared" si="0"/>
        <v>0</v>
      </c>
      <c r="F11" s="40"/>
      <c r="G11" s="31"/>
      <c r="H11" s="31"/>
      <c r="I11" s="31"/>
      <c r="J11" s="31"/>
      <c r="K11" s="31"/>
      <c r="L11" s="31"/>
      <c r="M11" s="31"/>
      <c r="N11" s="31"/>
    </row>
    <row r="12" spans="2:19" ht="12.75" x14ac:dyDescent="0.2">
      <c r="B12" s="32" t="s">
        <v>91</v>
      </c>
      <c r="C12" s="31"/>
      <c r="D12" s="57">
        <v>10</v>
      </c>
      <c r="E12" s="56">
        <f t="shared" si="0"/>
        <v>0</v>
      </c>
      <c r="F12" s="40"/>
      <c r="G12" s="31"/>
      <c r="H12" s="31"/>
      <c r="I12" s="31"/>
      <c r="J12" s="31"/>
      <c r="K12" s="31"/>
      <c r="L12" s="31"/>
      <c r="M12" s="31"/>
      <c r="N12" s="31"/>
    </row>
    <row r="13" spans="2:19" ht="12.75" x14ac:dyDescent="0.2">
      <c r="B13" s="206" t="s">
        <v>55</v>
      </c>
      <c r="C13" s="207"/>
      <c r="D13" s="208"/>
      <c r="E13" s="43">
        <f>SUM(E7:E12)</f>
        <v>0</v>
      </c>
      <c r="N13" s="70"/>
    </row>
    <row r="14" spans="2:19" x14ac:dyDescent="0.15">
      <c r="B14" s="69"/>
      <c r="N14" s="70"/>
    </row>
    <row r="15" spans="2:19" ht="12.75" thickBot="1" x14ac:dyDescent="0.2">
      <c r="B15" s="69"/>
      <c r="N15" s="70"/>
    </row>
    <row r="16" spans="2:19" x14ac:dyDescent="0.15">
      <c r="B16" s="201" t="s">
        <v>44</v>
      </c>
      <c r="C16" s="162"/>
      <c r="D16" s="162"/>
      <c r="E16" s="162"/>
      <c r="F16" s="162"/>
      <c r="G16" s="162"/>
      <c r="H16" s="162"/>
      <c r="I16" s="202"/>
      <c r="J16" s="203"/>
      <c r="N16" s="70"/>
    </row>
    <row r="17" spans="2:14" x14ac:dyDescent="0.15">
      <c r="B17" s="176"/>
      <c r="C17" s="177"/>
      <c r="D17" s="177"/>
      <c r="E17" s="177"/>
      <c r="F17" s="177"/>
      <c r="G17" s="177"/>
      <c r="H17" s="177"/>
      <c r="I17" s="204"/>
      <c r="J17" s="205"/>
      <c r="K17" s="72"/>
      <c r="L17" s="72"/>
      <c r="M17" s="72"/>
      <c r="N17" s="73"/>
    </row>
  </sheetData>
  <mergeCells count="4">
    <mergeCell ref="B4:N4"/>
    <mergeCell ref="G5:N5"/>
    <mergeCell ref="B16:J17"/>
    <mergeCell ref="B13:D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pageSetUpPr fitToPage="1"/>
  </sheetPr>
  <dimension ref="B2:F11"/>
  <sheetViews>
    <sheetView showGridLines="0" zoomScale="115" zoomScaleNormal="115" workbookViewId="0">
      <selection activeCell="B35" sqref="B35"/>
    </sheetView>
  </sheetViews>
  <sheetFormatPr defaultColWidth="9" defaultRowHeight="12.75" x14ac:dyDescent="0.2"/>
  <cols>
    <col min="1" max="1" width="5.125" style="1" customWidth="1"/>
    <col min="2" max="2" width="33.375" style="1" customWidth="1"/>
    <col min="3" max="4" width="12" style="1" customWidth="1"/>
    <col min="5" max="5" width="8.5" style="1" customWidth="1"/>
    <col min="6" max="6" width="18" style="1" customWidth="1"/>
    <col min="7" max="7" width="3.75" style="1" customWidth="1"/>
    <col min="8" max="16384" width="9" style="1"/>
  </cols>
  <sheetData>
    <row r="2" spans="2:6" ht="26.25" x14ac:dyDescent="0.2">
      <c r="B2" s="74" t="s">
        <v>104</v>
      </c>
      <c r="C2" s="75"/>
      <c r="D2" s="75"/>
      <c r="E2" s="85"/>
    </row>
    <row r="3" spans="2:6" ht="6.75" customHeight="1" x14ac:dyDescent="0.2">
      <c r="B3" s="213"/>
      <c r="C3" s="156"/>
      <c r="D3" s="156"/>
      <c r="E3" s="214"/>
      <c r="F3" s="6"/>
    </row>
    <row r="4" spans="2:6" ht="58.5" customHeight="1" x14ac:dyDescent="0.2">
      <c r="B4" s="217" t="s">
        <v>103</v>
      </c>
      <c r="C4" s="155"/>
      <c r="D4" s="155"/>
      <c r="E4" s="78"/>
    </row>
    <row r="5" spans="2:6" ht="8.25" customHeight="1" x14ac:dyDescent="0.2">
      <c r="B5" s="79"/>
      <c r="E5" s="78"/>
    </row>
    <row r="6" spans="2:6" ht="11.85" customHeight="1" x14ac:dyDescent="0.2">
      <c r="B6" s="37" t="s">
        <v>92</v>
      </c>
      <c r="C6" s="218" t="s">
        <v>20</v>
      </c>
      <c r="D6" s="218"/>
      <c r="E6" s="78"/>
    </row>
    <row r="7" spans="2:6" x14ac:dyDescent="0.2">
      <c r="B7" s="60" t="s">
        <v>93</v>
      </c>
      <c r="C7" s="215"/>
      <c r="D7" s="216"/>
      <c r="E7" s="78"/>
    </row>
    <row r="8" spans="2:6" s="19" customFormat="1" ht="13.5" thickBot="1" x14ac:dyDescent="0.25">
      <c r="B8" s="80"/>
      <c r="C8" s="81"/>
      <c r="D8" s="81"/>
      <c r="E8" s="82"/>
    </row>
    <row r="9" spans="2:6" x14ac:dyDescent="0.2">
      <c r="B9" s="201" t="s">
        <v>44</v>
      </c>
      <c r="C9" s="162"/>
      <c r="D9" s="163"/>
      <c r="E9" s="78"/>
    </row>
    <row r="10" spans="2:6" x14ac:dyDescent="0.2">
      <c r="B10" s="209"/>
      <c r="C10" s="210"/>
      <c r="D10" s="211"/>
      <c r="E10" s="78"/>
    </row>
    <row r="11" spans="2:6" x14ac:dyDescent="0.2">
      <c r="B11" s="176"/>
      <c r="C11" s="177"/>
      <c r="D11" s="212"/>
      <c r="E11" s="84"/>
    </row>
  </sheetData>
  <mergeCells count="5">
    <mergeCell ref="B9:D11"/>
    <mergeCell ref="B3:E3"/>
    <mergeCell ref="C7:D7"/>
    <mergeCell ref="B4:D4"/>
    <mergeCell ref="C6:D6"/>
  </mergeCells>
  <printOptions horizontalCentered="1"/>
  <pageMargins left="0.51181102362204722" right="0.43307086614173229" top="0.51181102362204722" bottom="0.70866141732283472" header="0.39370078740157483" footer="0.51181102362204722"/>
  <pageSetup paperSize="9" scale="93" orientation="landscape" r:id="rId1"/>
  <headerFooter alignWithMargins="0">
    <oddFooter>&amp;R&amp;"Times New Roman,Regular"&amp;F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5ac8131-6f28-437f-bb89-657faef636c8">ESM1-244363895-26917</_dlc_DocId>
    <_dlc_DocIdUrl xmlns="15ac8131-6f28-437f-bb89-657faef636c8">
      <Url>https://esm.sharepoint.com/sites/BAU-CLP/_layouts/15/DocIdRedir.aspx?ID=ESM1-244363895-26917</Url>
      <Description>ESM1-244363895-26917</Description>
    </_dlc_DocIdUrl>
    <DocumentType xmlns="a153af3a-88be-4167-abce-2fd366c974cc" xsi:nil="true"/>
    <Status xmlns="a153af3a-88be-4167-abce-2fd366c974cc" xsi:nil="true"/>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1" ma:contentTypeDescription="Create a new document." ma:contentTypeScope="" ma:versionID="d1aeac20ee24d09c6b208043e202fc1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85f8d926d18842055d2d74c9f3084691"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A17D72-2F58-4B96-BEAE-ED9F27268789}">
  <ds:schemaRefs>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a153af3a-88be-4167-abce-2fd366c974cc"/>
    <ds:schemaRef ds:uri="http://www.w3.org/XML/1998/namespace"/>
    <ds:schemaRef ds:uri="http://schemas.microsoft.com/office/infopath/2007/PartnerControls"/>
    <ds:schemaRef ds:uri="15ac8131-6f28-437f-bb89-657faef636c8"/>
    <ds:schemaRef ds:uri="http://purl.org/dc/terms/"/>
  </ds:schemaRefs>
</ds:datastoreItem>
</file>

<file path=customXml/itemProps2.xml><?xml version="1.0" encoding="utf-8"?>
<ds:datastoreItem xmlns:ds="http://schemas.openxmlformats.org/officeDocument/2006/customXml" ds:itemID="{2A64AE02-712C-4407-AFDD-A74617F2A696}">
  <ds:schemaRefs>
    <ds:schemaRef ds:uri="http://schemas.microsoft.com/sharepoint/events"/>
  </ds:schemaRefs>
</ds:datastoreItem>
</file>

<file path=customXml/itemProps3.xml><?xml version="1.0" encoding="utf-8"?>
<ds:datastoreItem xmlns:ds="http://schemas.openxmlformats.org/officeDocument/2006/customXml" ds:itemID="{4E6695F7-79B0-4120-87FF-576CE8587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A084DC-B1AB-4E0C-98EF-986D7847DB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Overview &amp; Inst</vt:lpstr>
      <vt:lpstr>Summary</vt:lpstr>
      <vt:lpstr>1. Personnel costs</vt:lpstr>
      <vt:lpstr>2. Out of hours services</vt:lpstr>
      <vt:lpstr>3. Residential alarms</vt:lpstr>
      <vt:lpstr>4. Additional personnel</vt:lpstr>
      <vt:lpstr>5. Start-up Implementation</vt:lpstr>
      <vt:lpstr>'1. Personnel costs'!Print_Area</vt:lpstr>
      <vt:lpstr>'5. Start-up Implementation'!Print_Area</vt:lpstr>
      <vt:lpstr>'Overview &amp; Inst'!Print_Area</vt:lpstr>
    </vt:vector>
  </TitlesOfParts>
  <Manager/>
  <Company>ESM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Shajahan Choudhery</dc:creator>
  <cp:keywords/>
  <dc:description/>
  <cp:lastModifiedBy>Ampeglio Amore</cp:lastModifiedBy>
  <cp:revision/>
  <dcterms:created xsi:type="dcterms:W3CDTF">1997-04-23T13:11:49Z</dcterms:created>
  <dcterms:modified xsi:type="dcterms:W3CDTF">2024-05-13T07:18:05Z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SV_QUERY_LIST_4F35BF76-6C0D-4D9B-82B2-816C12CF3733">
    <vt:lpwstr>empty_477D106A-C0D6-4607-AEBD-E2C9D60EA279</vt:lpwstr>
  </property>
  <property fmtid="{D5CDD505-2E9C-101B-9397-08002B2CF9AE}" pid="4" name="_dlc_DocIdItemGuid">
    <vt:lpwstr>3a02c8a8-24cb-4f42-a520-11ea54c81324</vt:lpwstr>
  </property>
  <property fmtid="{D5CDD505-2E9C-101B-9397-08002B2CF9AE}" pid="5" name="MSIP_Label_1764a71f-7e5e-4aeb-ba26-1fccf4925c1d_Enabled">
    <vt:lpwstr>true</vt:lpwstr>
  </property>
  <property fmtid="{D5CDD505-2E9C-101B-9397-08002B2CF9AE}" pid="6" name="MSIP_Label_1764a71f-7e5e-4aeb-ba26-1fccf4925c1d_SetDate">
    <vt:lpwstr>2022-11-07T09:18:01Z</vt:lpwstr>
  </property>
  <property fmtid="{D5CDD505-2E9C-101B-9397-08002B2CF9AE}" pid="7" name="MSIP_Label_1764a71f-7e5e-4aeb-ba26-1fccf4925c1d_Method">
    <vt:lpwstr>Standard</vt:lpwstr>
  </property>
  <property fmtid="{D5CDD505-2E9C-101B-9397-08002B2CF9AE}" pid="8" name="MSIP_Label_1764a71f-7e5e-4aeb-ba26-1fccf4925c1d_Name">
    <vt:lpwstr>Internal</vt:lpwstr>
  </property>
  <property fmtid="{D5CDD505-2E9C-101B-9397-08002B2CF9AE}" pid="9" name="MSIP_Label_1764a71f-7e5e-4aeb-ba26-1fccf4925c1d_SiteId">
    <vt:lpwstr>98e29ecf-22bf-49bc-85a7-51537b56ef79</vt:lpwstr>
  </property>
  <property fmtid="{D5CDD505-2E9C-101B-9397-08002B2CF9AE}" pid="10" name="MSIP_Label_1764a71f-7e5e-4aeb-ba26-1fccf4925c1d_ActionId">
    <vt:lpwstr>35a35aa7-abeb-4a4c-a915-46a509e4434f</vt:lpwstr>
  </property>
  <property fmtid="{D5CDD505-2E9C-101B-9397-08002B2CF9AE}" pid="11" name="MSIP_Label_1764a71f-7e5e-4aeb-ba26-1fccf4925c1d_ContentBits">
    <vt:lpwstr>1</vt:lpwstr>
  </property>
  <property fmtid="{D5CDD505-2E9C-101B-9397-08002B2CF9AE}" pid="12" name="MediaServiceImageTags">
    <vt:lpwstr/>
  </property>
</Properties>
</file>